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3.xml" ContentType="application/vnd.openxmlformats-officedocument.spreadsheetml.comment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4.xml" ContentType="application/vnd.openxmlformats-officedocument.spreadsheetml.comment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5.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5.xml" ContentType="application/vnd.openxmlformats-officedocument.spreadsheetml.comments+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6.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6.xml" ContentType="application/vnd.openxmlformats-officedocument.spreadsheetml.comments+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files\media\SA FUEL SALES VOLUME\"/>
    </mc:Choice>
  </mc:AlternateContent>
  <bookViews>
    <workbookView xWindow="0" yWindow="0" windowWidth="23040" windowHeight="9405" activeTab="5"/>
  </bookViews>
  <sheets>
    <sheet name="cubic meters 2015  " sheetId="5" r:id="rId1"/>
    <sheet name="terajoules 2015" sheetId="6" r:id="rId2"/>
    <sheet name="cubic meters 2016 " sheetId="1" r:id="rId3"/>
    <sheet name="terajoules 2016" sheetId="2" r:id="rId4"/>
    <sheet name="cubic meters 2017" sheetId="3" r:id="rId5"/>
    <sheet name="terajoules 2017" sheetId="4" r:id="rId6"/>
  </sheets>
  <calcPr calcId="152511"/>
</workbook>
</file>

<file path=xl/calcChain.xml><?xml version="1.0" encoding="utf-8"?>
<calcChain xmlns="http://schemas.openxmlformats.org/spreadsheetml/2006/main">
  <c r="O8" i="4" l="1"/>
  <c r="O15" i="4" s="1"/>
  <c r="O16" i="4" s="1"/>
  <c r="O40" i="4" s="1"/>
  <c r="N40" i="4"/>
  <c r="N42" i="4"/>
  <c r="O42" i="4"/>
  <c r="N43" i="4"/>
  <c r="O43" i="4"/>
  <c r="O44" i="4" s="1"/>
  <c r="N44" i="4"/>
  <c r="N46" i="4"/>
  <c r="O46" i="4"/>
  <c r="N47" i="4"/>
  <c r="O47" i="4"/>
  <c r="O11" i="4"/>
  <c r="M39" i="3" l="1"/>
  <c r="N39" i="3"/>
  <c r="M42" i="3"/>
  <c r="N42" i="3"/>
  <c r="N43" i="3" s="1"/>
  <c r="M43" i="3"/>
  <c r="M45" i="3"/>
  <c r="N45" i="3"/>
  <c r="M46" i="3"/>
  <c r="N46" i="3"/>
  <c r="L40" i="4"/>
  <c r="M40" i="4"/>
  <c r="L42" i="4"/>
  <c r="M42" i="4"/>
  <c r="M43" i="4" s="1"/>
  <c r="M44" i="4" s="1"/>
  <c r="L43" i="4"/>
  <c r="L44" i="4" s="1"/>
  <c r="L46" i="4"/>
  <c r="M46" i="4"/>
  <c r="L47" i="4"/>
  <c r="M47" i="4"/>
  <c r="I46" i="3" l="1"/>
  <c r="J46" i="3"/>
  <c r="K46" i="3"/>
  <c r="L46" i="3"/>
  <c r="F46" i="3"/>
  <c r="G46" i="3"/>
  <c r="H46" i="3"/>
  <c r="E46" i="3"/>
  <c r="I45" i="3"/>
  <c r="J45" i="3"/>
  <c r="K45" i="3"/>
  <c r="L45" i="3"/>
  <c r="E45" i="3"/>
  <c r="K43" i="3"/>
  <c r="L43" i="3"/>
  <c r="H43" i="3"/>
  <c r="I43" i="3"/>
  <c r="J43" i="3"/>
  <c r="E43" i="3"/>
  <c r="F43" i="3"/>
  <c r="G43" i="3"/>
  <c r="D43" i="3"/>
  <c r="F42" i="3"/>
  <c r="G42" i="3"/>
  <c r="H42" i="3"/>
  <c r="I42" i="3"/>
  <c r="J42" i="3"/>
  <c r="K42" i="3"/>
  <c r="L42" i="3"/>
  <c r="E42" i="3"/>
  <c r="E41" i="3"/>
  <c r="D41" i="3"/>
  <c r="L39" i="3"/>
  <c r="I39" i="3"/>
  <c r="J39" i="3"/>
  <c r="K39" i="3"/>
  <c r="E42" i="4"/>
  <c r="E43" i="4" s="1"/>
  <c r="E44" i="4" s="1"/>
  <c r="K42" i="4"/>
  <c r="D42" i="4"/>
  <c r="D43" i="4" s="1"/>
  <c r="J47" i="4"/>
  <c r="J46" i="4"/>
  <c r="E40" i="4"/>
  <c r="I40" i="4"/>
  <c r="J42" i="4"/>
  <c r="K11" i="3"/>
  <c r="K8" i="3"/>
  <c r="K15" i="3" s="1"/>
  <c r="K16" i="3" s="1"/>
  <c r="J11" i="4"/>
  <c r="J8" i="4"/>
  <c r="J15" i="4" s="1"/>
  <c r="J16" i="4" s="1"/>
  <c r="K11" i="4"/>
  <c r="K8" i="4"/>
  <c r="K15" i="4" s="1"/>
  <c r="K16" i="4" s="1"/>
  <c r="L11" i="3"/>
  <c r="L8" i="3"/>
  <c r="L15" i="3" s="1"/>
  <c r="L16" i="3" s="1"/>
  <c r="J40" i="4" l="1"/>
  <c r="K40" i="4"/>
  <c r="K43" i="4"/>
  <c r="K44" i="4" s="1"/>
  <c r="J43" i="4"/>
  <c r="J44" i="4" s="1"/>
  <c r="K46" i="4"/>
  <c r="K47" i="4"/>
  <c r="I46" i="4" l="1"/>
  <c r="I47" i="4"/>
  <c r="I42" i="4"/>
  <c r="I43" i="4" s="1"/>
  <c r="I44" i="4" s="1"/>
  <c r="H47" i="4" l="1"/>
  <c r="H46" i="4"/>
  <c r="H42" i="4"/>
  <c r="H43" i="4" s="1"/>
  <c r="H44" i="4" s="1"/>
  <c r="H40" i="4"/>
  <c r="F41" i="5" l="1"/>
  <c r="L43" i="5"/>
  <c r="H39" i="5"/>
  <c r="F43" i="5"/>
  <c r="O42" i="6" l="1"/>
  <c r="D47" i="2"/>
  <c r="D46" i="2"/>
  <c r="D42" i="2"/>
  <c r="D43" i="2" s="1"/>
  <c r="D44" i="2" s="1"/>
  <c r="D46" i="1"/>
  <c r="D45" i="1"/>
  <c r="D41" i="1"/>
  <c r="D42" i="1" s="1"/>
  <c r="D43" i="1" s="1"/>
  <c r="F45" i="3" l="1"/>
  <c r="G45" i="3"/>
  <c r="H45" i="3"/>
  <c r="F46" i="5"/>
  <c r="G46" i="5"/>
  <c r="H46" i="5"/>
  <c r="I46" i="5"/>
  <c r="J46" i="5"/>
  <c r="K46" i="5"/>
  <c r="L46" i="5"/>
  <c r="M46" i="5"/>
  <c r="N46" i="5"/>
  <c r="O46" i="5"/>
  <c r="E46" i="5"/>
  <c r="F43" i="6"/>
  <c r="G43" i="6"/>
  <c r="H43" i="6"/>
  <c r="I43" i="6"/>
  <c r="J43" i="6"/>
  <c r="K43" i="6"/>
  <c r="L43" i="6"/>
  <c r="M43" i="6"/>
  <c r="N43" i="6"/>
  <c r="O43" i="6"/>
  <c r="E43" i="6"/>
  <c r="G43" i="5"/>
  <c r="H43" i="5"/>
  <c r="I43" i="5"/>
  <c r="J43" i="5"/>
  <c r="K43" i="5"/>
  <c r="M43" i="5"/>
  <c r="N43" i="5"/>
  <c r="O43" i="5"/>
  <c r="E43" i="5"/>
  <c r="F42" i="4"/>
  <c r="F43" i="4" s="1"/>
  <c r="F44" i="4" s="1"/>
  <c r="G42" i="4"/>
  <c r="G43" i="4" s="1"/>
  <c r="G44" i="4" s="1"/>
  <c r="D44" i="4"/>
  <c r="F46" i="1"/>
  <c r="G46" i="1"/>
  <c r="H46" i="1"/>
  <c r="I46" i="1"/>
  <c r="J46" i="1"/>
  <c r="K46" i="1"/>
  <c r="L46" i="1"/>
  <c r="M46" i="1"/>
  <c r="N46" i="1"/>
  <c r="O46" i="1"/>
  <c r="E46" i="1"/>
  <c r="F47" i="2"/>
  <c r="G47" i="2"/>
  <c r="H47" i="2"/>
  <c r="I47" i="2"/>
  <c r="J47" i="2"/>
  <c r="K47" i="2"/>
  <c r="L47" i="2"/>
  <c r="M47" i="2"/>
  <c r="N47" i="2"/>
  <c r="O47" i="2"/>
  <c r="E47" i="2"/>
  <c r="F46" i="2"/>
  <c r="G46" i="2"/>
  <c r="H46" i="2"/>
  <c r="I46" i="2"/>
  <c r="J46" i="2"/>
  <c r="K46" i="2"/>
  <c r="L46" i="2"/>
  <c r="M46" i="2"/>
  <c r="N46" i="2"/>
  <c r="O46" i="2"/>
  <c r="E46" i="2"/>
  <c r="H43" i="2"/>
  <c r="H44" i="2" s="1"/>
  <c r="L43" i="2"/>
  <c r="L44" i="2" s="1"/>
  <c r="F42" i="2"/>
  <c r="F43" i="2" s="1"/>
  <c r="F44" i="2" s="1"/>
  <c r="G42" i="2"/>
  <c r="G43" i="2" s="1"/>
  <c r="G44" i="2" s="1"/>
  <c r="H42" i="2"/>
  <c r="I42" i="2"/>
  <c r="I43" i="2" s="1"/>
  <c r="I44" i="2" s="1"/>
  <c r="J42" i="2"/>
  <c r="J43" i="2" s="1"/>
  <c r="J44" i="2" s="1"/>
  <c r="K42" i="2"/>
  <c r="K43" i="2" s="1"/>
  <c r="K44" i="2" s="1"/>
  <c r="L42" i="2"/>
  <c r="M42" i="2"/>
  <c r="M43" i="2" s="1"/>
  <c r="M44" i="2" s="1"/>
  <c r="N42" i="2"/>
  <c r="N43" i="2" s="1"/>
  <c r="N44" i="2" s="1"/>
  <c r="O42" i="2"/>
  <c r="O43" i="2" s="1"/>
  <c r="O44" i="2" s="1"/>
  <c r="E42" i="2"/>
  <c r="E43" i="2" s="1"/>
  <c r="E44" i="2" s="1"/>
  <c r="E40" i="2"/>
  <c r="F40" i="2"/>
  <c r="G40" i="2"/>
  <c r="H40" i="2"/>
  <c r="I40" i="2"/>
  <c r="J40" i="2"/>
  <c r="K40" i="2"/>
  <c r="L40" i="2"/>
  <c r="M40" i="2"/>
  <c r="N40" i="2"/>
  <c r="O40" i="2"/>
  <c r="D40" i="2"/>
  <c r="G42" i="1"/>
  <c r="G43" i="1" s="1"/>
  <c r="K42" i="1"/>
  <c r="K43" i="1" s="1"/>
  <c r="O42" i="1"/>
  <c r="O43" i="1" s="1"/>
  <c r="G41" i="1"/>
  <c r="H41" i="1"/>
  <c r="H42" i="1" s="1"/>
  <c r="H43" i="1" s="1"/>
  <c r="I41" i="1"/>
  <c r="I43" i="1" s="1"/>
  <c r="J41" i="1"/>
  <c r="J42" i="1" s="1"/>
  <c r="J43" i="1" s="1"/>
  <c r="K41" i="1"/>
  <c r="L41" i="1"/>
  <c r="L42" i="1" s="1"/>
  <c r="L43" i="1" s="1"/>
  <c r="M41" i="1"/>
  <c r="M42" i="1" s="1"/>
  <c r="M43" i="1" s="1"/>
  <c r="N41" i="1"/>
  <c r="N42" i="1" s="1"/>
  <c r="N43" i="1" s="1"/>
  <c r="O41" i="1"/>
  <c r="F41" i="1"/>
  <c r="F42" i="1" s="1"/>
  <c r="F43" i="1" s="1"/>
  <c r="E41" i="1"/>
  <c r="E42" i="1" s="1"/>
  <c r="E43" i="1" s="1"/>
  <c r="O45" i="1"/>
  <c r="N45" i="1"/>
  <c r="M45" i="1"/>
  <c r="L45" i="1"/>
  <c r="K45" i="1"/>
  <c r="J45" i="1"/>
  <c r="I45" i="1"/>
  <c r="H45" i="1"/>
  <c r="G45" i="1"/>
  <c r="F45" i="1"/>
  <c r="E45" i="1"/>
  <c r="O39" i="1"/>
  <c r="N39" i="1"/>
  <c r="M39" i="1"/>
  <c r="L39" i="1"/>
  <c r="K39" i="1"/>
  <c r="J39" i="1"/>
  <c r="I39" i="1"/>
  <c r="H39" i="1"/>
  <c r="G39" i="1"/>
  <c r="F39" i="1"/>
  <c r="E39" i="1"/>
  <c r="D39" i="1"/>
  <c r="F46" i="6"/>
  <c r="G46" i="6"/>
  <c r="H46" i="6"/>
  <c r="I46" i="6"/>
  <c r="J46" i="6"/>
  <c r="K46" i="6"/>
  <c r="L46" i="6"/>
  <c r="M46" i="6"/>
  <c r="N46" i="6"/>
  <c r="O46" i="6"/>
  <c r="E46" i="6"/>
  <c r="F45" i="6"/>
  <c r="G45" i="6"/>
  <c r="H45" i="6"/>
  <c r="I45" i="6"/>
  <c r="J45" i="6"/>
  <c r="K45" i="6"/>
  <c r="L45" i="6"/>
  <c r="M45" i="6"/>
  <c r="N45" i="6"/>
  <c r="O45" i="6"/>
  <c r="E45" i="6"/>
  <c r="G41" i="6"/>
  <c r="H41" i="6"/>
  <c r="I41" i="6"/>
  <c r="J41" i="6"/>
  <c r="K41" i="6"/>
  <c r="L41" i="6"/>
  <c r="M41" i="6"/>
  <c r="N41" i="6"/>
  <c r="O41" i="6"/>
  <c r="F41" i="6"/>
  <c r="E41" i="6"/>
  <c r="F45" i="5"/>
  <c r="G45" i="5"/>
  <c r="H45" i="5"/>
  <c r="I45" i="5"/>
  <c r="J45" i="5"/>
  <c r="K45" i="5"/>
  <c r="L45" i="5"/>
  <c r="M45" i="5"/>
  <c r="N45" i="5"/>
  <c r="O45" i="5"/>
  <c r="E45" i="5"/>
  <c r="I41" i="5"/>
  <c r="J41" i="5"/>
  <c r="K41" i="5"/>
  <c r="L41" i="5"/>
  <c r="M41" i="5"/>
  <c r="N41" i="5"/>
  <c r="O41" i="5"/>
  <c r="H41" i="5"/>
  <c r="G41" i="5"/>
  <c r="E41" i="5"/>
  <c r="E39" i="3"/>
  <c r="F39" i="3"/>
  <c r="G39" i="3"/>
  <c r="H39" i="3"/>
  <c r="D39" i="3"/>
  <c r="I39" i="5"/>
  <c r="J39" i="5"/>
  <c r="K39" i="5"/>
  <c r="L39" i="5"/>
  <c r="M39" i="5"/>
  <c r="N39" i="5"/>
  <c r="O39" i="5"/>
  <c r="I39" i="6"/>
  <c r="J39" i="6"/>
  <c r="K39" i="6"/>
  <c r="L39" i="6"/>
  <c r="M39" i="6"/>
  <c r="N39" i="6"/>
  <c r="O39" i="6"/>
  <c r="E39" i="6"/>
  <c r="F39" i="6"/>
  <c r="G39" i="6"/>
  <c r="H39" i="6"/>
  <c r="D39" i="6"/>
  <c r="D40" i="4"/>
  <c r="F40" i="4"/>
  <c r="G40" i="4"/>
  <c r="C40" i="4"/>
  <c r="E39" i="5"/>
  <c r="F39" i="5"/>
  <c r="G39" i="5"/>
  <c r="D39" i="5"/>
  <c r="E47" i="4"/>
  <c r="F47" i="4"/>
  <c r="G47" i="4"/>
  <c r="D47" i="4"/>
  <c r="E46" i="4"/>
  <c r="F46" i="4"/>
  <c r="G46" i="4"/>
  <c r="D46" i="4"/>
  <c r="I42" i="1" l="1"/>
</calcChain>
</file>

<file path=xl/comments1.xml><?xml version="1.0" encoding="utf-8"?>
<comments xmlns="http://schemas.openxmlformats.org/spreadsheetml/2006/main">
  <authors>
    <author>ELLIOTT</author>
    <author>ROBIN_E</author>
  </authors>
  <commentList>
    <comment ref="D5" authorId="0" shapeId="0">
      <text>
        <r>
          <rPr>
            <sz val="8"/>
            <color indexed="81"/>
            <rFont val="Tahoma"/>
            <family val="2"/>
          </rPr>
          <t>Standard Cubic Metres:
at 15 degrees Celsius and 760mm Hg</t>
        </r>
      </text>
    </comment>
    <comment ref="E5" authorId="0" shapeId="0">
      <text>
        <r>
          <rPr>
            <sz val="8"/>
            <color indexed="81"/>
            <rFont val="Tahoma"/>
            <family val="2"/>
          </rPr>
          <t>Standard Cubic Metres:
at 15 degrees Celsius and 760mm Hg</t>
        </r>
      </text>
    </comment>
    <comment ref="F5" authorId="0" shapeId="0">
      <text>
        <r>
          <rPr>
            <sz val="8"/>
            <color indexed="81"/>
            <rFont val="Tahoma"/>
            <family val="2"/>
          </rPr>
          <t>Standard Cubic Metres:
at 15 degrees Celsius and 760mm Hg</t>
        </r>
      </text>
    </comment>
    <comment ref="G5" authorId="0" shapeId="0">
      <text>
        <r>
          <rPr>
            <sz val="8"/>
            <color indexed="81"/>
            <rFont val="Tahoma"/>
            <family val="2"/>
          </rPr>
          <t>Standard Cubic Metres:
at 15 degrees Celsius and 760mm Hg</t>
        </r>
      </text>
    </comment>
    <comment ref="H5" authorId="0" shapeId="0">
      <text>
        <r>
          <rPr>
            <sz val="8"/>
            <color indexed="81"/>
            <rFont val="Tahoma"/>
            <family val="2"/>
          </rPr>
          <t>Standard Cubic Metres:
at 15 degrees Celsius and 760mm Hg</t>
        </r>
      </text>
    </comment>
    <comment ref="I5" authorId="0" shapeId="0">
      <text>
        <r>
          <rPr>
            <sz val="8"/>
            <color indexed="81"/>
            <rFont val="Tahoma"/>
            <family val="2"/>
          </rPr>
          <t>Standard Cubic Metres:
at 15 degrees Celsius and 760mm Hg</t>
        </r>
      </text>
    </comment>
    <comment ref="J5" authorId="0" shapeId="0">
      <text>
        <r>
          <rPr>
            <sz val="8"/>
            <color indexed="81"/>
            <rFont val="Tahoma"/>
            <family val="2"/>
          </rPr>
          <t>Standard Cubic Metres:
at 15 degrees Celsius and 760mm Hg</t>
        </r>
      </text>
    </comment>
    <comment ref="K5" authorId="0" shapeId="0">
      <text>
        <r>
          <rPr>
            <sz val="8"/>
            <color indexed="81"/>
            <rFont val="Tahoma"/>
            <family val="2"/>
          </rPr>
          <t>Standard Cubic Metres:
at 15 degrees Celsius and 760mm Hg</t>
        </r>
      </text>
    </comment>
    <comment ref="L5" authorId="0" shapeId="0">
      <text>
        <r>
          <rPr>
            <sz val="8"/>
            <color indexed="81"/>
            <rFont val="Tahoma"/>
            <family val="2"/>
          </rPr>
          <t>Standard Cubic Metres:
at 15 degrees Celsius and 760mm Hg</t>
        </r>
      </text>
    </comment>
    <comment ref="M5" authorId="0" shapeId="0">
      <text>
        <r>
          <rPr>
            <sz val="8"/>
            <color indexed="81"/>
            <rFont val="Tahoma"/>
            <family val="2"/>
          </rPr>
          <t>Standard Cubic Metres:
at 15 degrees Celsius and 760mm Hg</t>
        </r>
      </text>
    </comment>
    <comment ref="N5" authorId="0" shapeId="0">
      <text>
        <r>
          <rPr>
            <sz val="8"/>
            <color indexed="81"/>
            <rFont val="Tahoma"/>
            <family val="2"/>
          </rPr>
          <t>Standard Cubic Metres:
at 15 degrees Celsius and 760mm Hg</t>
        </r>
      </text>
    </comment>
    <comment ref="O5" authorId="0" shapeId="0">
      <text>
        <r>
          <rPr>
            <sz val="8"/>
            <color indexed="81"/>
            <rFont val="Tahoma"/>
            <family val="2"/>
          </rPr>
          <t>Standard Cubic Metres:
at 15 degrees Celsius and 760mm Hg</t>
        </r>
      </text>
    </comment>
    <comment ref="B7" authorId="1" shapeId="0">
      <text>
        <r>
          <rPr>
            <b/>
            <sz val="8"/>
            <color indexed="81"/>
            <rFont val="Tahoma"/>
            <family val="2"/>
          </rPr>
          <t xml:space="preserve">Indigenous Production:
</t>
        </r>
        <r>
          <rPr>
            <sz val="8"/>
            <color indexed="81"/>
            <rFont val="Tahoma"/>
            <family val="2"/>
          </rPr>
          <t>Report dry marketable production, measured after purification and extraction of NGL and sulphur.  
It should not include quantities reinjected, extraction losses or quantities vented or flared. 
It should include quantities used within the natural gas industry, in gas extraction, pipeline systems and processing plants.</t>
        </r>
      </text>
    </comment>
    <comment ref="B8" authorId="1" shapeId="0">
      <text>
        <r>
          <rPr>
            <b/>
            <sz val="8"/>
            <color indexed="81"/>
            <rFont val="Tahoma"/>
            <family val="2"/>
          </rPr>
          <t xml:space="preserve">Imports and Exports:
</t>
        </r>
        <r>
          <rPr>
            <sz val="8"/>
            <color indexed="81"/>
            <rFont val="Tahoma"/>
            <family val="2"/>
          </rPr>
          <t>Amounts are considered imported or exported when they have crossed the physical boundaries of the country, wheter customs clearance has taken place or not. 
Data should be taken from declarations from importers and exporters, although those may not be identical with customs data.  
Imports of liquified natural gas should cover only the dry marketable equivalent after regasification.</t>
        </r>
      </text>
    </comment>
    <comment ref="B14" authorId="1" shapeId="0">
      <text>
        <r>
          <rPr>
            <b/>
            <sz val="8"/>
            <color indexed="81"/>
            <rFont val="Tahoma"/>
            <family val="2"/>
          </rPr>
          <t>Stock Change:</t>
        </r>
        <r>
          <rPr>
            <sz val="8"/>
            <color indexed="81"/>
            <rFont val="Tahoma"/>
            <family val="2"/>
          </rPr>
          <t xml:space="preserve">
Stock changes should reflect the difference between the closing stock level (Line 9 of Table 10) and the opening stock level of recoverable gas (Line 8 of Table 10).  
A stock build is shown as a positive number, and a stock draw as a negative number. </t>
        </r>
      </text>
    </comment>
    <comment ref="B15" authorId="1" shapeId="0">
      <text>
        <r>
          <rPr>
            <b/>
            <sz val="8"/>
            <color indexed="81"/>
            <rFont val="Tahoma"/>
            <family val="2"/>
          </rPr>
          <t xml:space="preserve">Gross  Inland Deliveries (calculated):
</t>
        </r>
        <r>
          <rPr>
            <sz val="8"/>
            <color indexed="81"/>
            <rFont val="Tahoma"/>
            <family val="2"/>
          </rPr>
          <t>This is defined as :</t>
        </r>
        <r>
          <rPr>
            <b/>
            <sz val="8"/>
            <color indexed="81"/>
            <rFont val="Tahoma"/>
            <family val="2"/>
          </rPr>
          <t xml:space="preserve">
Indigenous Production + Imports - Exports - Stock change</t>
        </r>
      </text>
    </comment>
    <comment ref="B16" authorId="1" shapeId="0">
      <text>
        <r>
          <rPr>
            <b/>
            <sz val="8"/>
            <color indexed="81"/>
            <rFont val="Tahoma"/>
            <family val="2"/>
          </rPr>
          <t xml:space="preserve">Statistical Difference:
</t>
        </r>
        <r>
          <rPr>
            <sz val="8"/>
            <color indexed="81"/>
            <rFont val="Tahoma"/>
            <family val="2"/>
          </rPr>
          <t>This is the difference between the calculated and observed Inland Consumption.  Reasons for any major differences should be stated on the remarks sheet.</t>
        </r>
      </text>
    </comment>
    <comment ref="B17" authorId="1" shapeId="0">
      <text>
        <r>
          <rPr>
            <b/>
            <sz val="8"/>
            <color indexed="81"/>
            <rFont val="Tahoma"/>
            <family val="2"/>
          </rPr>
          <t xml:space="preserve">Gross  Inland Deliveries (observed):
</t>
        </r>
        <r>
          <rPr>
            <sz val="8"/>
            <color indexed="81"/>
            <rFont val="Tahoma"/>
            <family val="2"/>
          </rPr>
          <t>This category represents deliveries of marketable gas to the inland market, including gas used by the gas industry for heating and operation of their equipment (i.e. consumption in gas extraction, in the pipeline system and in processing plants); losses in distribution should also be included.</t>
        </r>
      </text>
    </comment>
  </commentList>
</comments>
</file>

<file path=xl/comments2.xml><?xml version="1.0" encoding="utf-8"?>
<comments xmlns="http://schemas.openxmlformats.org/spreadsheetml/2006/main">
  <authors>
    <author>ELLIOTT</author>
    <author>ROBIN_E</author>
  </authors>
  <commentList>
    <comment ref="D5" authorId="0" shapeId="0">
      <text>
        <r>
          <rPr>
            <sz val="8"/>
            <color indexed="81"/>
            <rFont val="Tahoma"/>
            <family val="2"/>
          </rPr>
          <t>Terajoules on the basis of gross calorific values.
1 TJ = 10^12J</t>
        </r>
      </text>
    </comment>
    <comment ref="E5" authorId="0" shapeId="0">
      <text>
        <r>
          <rPr>
            <sz val="8"/>
            <color indexed="81"/>
            <rFont val="Tahoma"/>
            <family val="2"/>
          </rPr>
          <t>Terajoules on the basis of gross calorific values.
1 TJ = 10^12J</t>
        </r>
      </text>
    </comment>
    <comment ref="F5" authorId="0" shapeId="0">
      <text>
        <r>
          <rPr>
            <sz val="8"/>
            <color indexed="81"/>
            <rFont val="Tahoma"/>
            <family val="2"/>
          </rPr>
          <t>Terajoules on the basis of gross calorific values.
1 TJ = 10^12J</t>
        </r>
      </text>
    </comment>
    <comment ref="G5" authorId="0" shapeId="0">
      <text>
        <r>
          <rPr>
            <sz val="8"/>
            <color indexed="81"/>
            <rFont val="Tahoma"/>
            <family val="2"/>
          </rPr>
          <t>Terajoules on the basis of gross calorific values.
1 TJ = 10^12J</t>
        </r>
      </text>
    </comment>
    <comment ref="H5" authorId="0" shapeId="0">
      <text>
        <r>
          <rPr>
            <sz val="8"/>
            <color indexed="81"/>
            <rFont val="Tahoma"/>
            <family val="2"/>
          </rPr>
          <t>Terajoules on the basis of gross calorific values.
1 TJ = 10^12J</t>
        </r>
      </text>
    </comment>
    <comment ref="I5" authorId="0" shapeId="0">
      <text>
        <r>
          <rPr>
            <sz val="8"/>
            <color indexed="81"/>
            <rFont val="Tahoma"/>
            <family val="2"/>
          </rPr>
          <t>Terajoules on the basis of gross calorific values.
1 TJ = 10^12J</t>
        </r>
      </text>
    </comment>
    <comment ref="J5" authorId="0" shapeId="0">
      <text>
        <r>
          <rPr>
            <sz val="8"/>
            <color indexed="81"/>
            <rFont val="Tahoma"/>
            <family val="2"/>
          </rPr>
          <t>Terajoules on the basis of gross calorific values.
1 TJ = 10^12J</t>
        </r>
      </text>
    </comment>
    <comment ref="K5" authorId="0" shapeId="0">
      <text>
        <r>
          <rPr>
            <sz val="8"/>
            <color indexed="81"/>
            <rFont val="Tahoma"/>
            <family val="2"/>
          </rPr>
          <t>Terajoules on the basis of gross calorific values.
1 TJ = 10^12J</t>
        </r>
      </text>
    </comment>
    <comment ref="L5" authorId="0" shapeId="0">
      <text>
        <r>
          <rPr>
            <sz val="8"/>
            <color indexed="81"/>
            <rFont val="Tahoma"/>
            <family val="2"/>
          </rPr>
          <t>Terajoules on the basis of gross calorific values.
1 TJ = 10^12J</t>
        </r>
      </text>
    </comment>
    <comment ref="M5" authorId="0" shapeId="0">
      <text>
        <r>
          <rPr>
            <sz val="8"/>
            <color indexed="81"/>
            <rFont val="Tahoma"/>
            <family val="2"/>
          </rPr>
          <t>Terajoules on the basis of gross calorific values.
1 TJ = 10^12J</t>
        </r>
      </text>
    </comment>
    <comment ref="N5" authorId="0" shapeId="0">
      <text>
        <r>
          <rPr>
            <sz val="8"/>
            <color indexed="81"/>
            <rFont val="Tahoma"/>
            <family val="2"/>
          </rPr>
          <t>Terajoules on the basis of gross calorific values.
1 TJ = 10^12J</t>
        </r>
      </text>
    </comment>
    <comment ref="O5" authorId="0" shapeId="0">
      <text>
        <r>
          <rPr>
            <sz val="8"/>
            <color indexed="81"/>
            <rFont val="Tahoma"/>
            <family val="2"/>
          </rPr>
          <t>Terajoules on the basis of gross calorific values.
1 TJ = 10^12J</t>
        </r>
      </text>
    </comment>
    <comment ref="B7" authorId="1" shapeId="0">
      <text>
        <r>
          <rPr>
            <b/>
            <sz val="8"/>
            <color indexed="81"/>
            <rFont val="Tahoma"/>
            <family val="2"/>
          </rPr>
          <t xml:space="preserve">Indigenous Production:
</t>
        </r>
        <r>
          <rPr>
            <sz val="8"/>
            <color indexed="81"/>
            <rFont val="Tahoma"/>
            <family val="2"/>
          </rPr>
          <t>Report dry marketable production, measured after purification and extraction of NGL and sulphur.  
It should not include quantities reinjected, extraction losses or quantities vented or flared. 
It should include quantities used within the natural gas industry, in gas extraction, pipeline systems and processing plants.</t>
        </r>
      </text>
    </comment>
    <comment ref="B8" authorId="1" shapeId="0">
      <text>
        <r>
          <rPr>
            <b/>
            <sz val="8"/>
            <color indexed="81"/>
            <rFont val="Tahoma"/>
            <family val="2"/>
          </rPr>
          <t xml:space="preserve">Imports and Exports:
</t>
        </r>
        <r>
          <rPr>
            <sz val="8"/>
            <color indexed="81"/>
            <rFont val="Tahoma"/>
            <family val="2"/>
          </rPr>
          <t>Amounts are considered imported or exported when they have crossed the physical boundaries of the country, wheter customs clearance has taken place or not. 
Data should be taken from declarations from importers and exporters, although those may not be identical with customs data.  
Imports of liquified natural gas should cover only the dry marketable equivalent after regasification.</t>
        </r>
      </text>
    </comment>
    <comment ref="B14" authorId="1" shapeId="0">
      <text>
        <r>
          <rPr>
            <b/>
            <sz val="8"/>
            <color indexed="81"/>
            <rFont val="Tahoma"/>
            <family val="2"/>
          </rPr>
          <t>Stock Change:</t>
        </r>
        <r>
          <rPr>
            <sz val="8"/>
            <color indexed="81"/>
            <rFont val="Tahoma"/>
            <family val="2"/>
          </rPr>
          <t xml:space="preserve">
Stock changes should reflect the difference between the closing stock level (Line 9 of Table 10) and the opening stock level of recoverable gas (Line 8 of Table 10).  
A stock build is shown as a positive number, and a stock draw as a negative number. </t>
        </r>
      </text>
    </comment>
    <comment ref="B15" authorId="1" shapeId="0">
      <text>
        <r>
          <rPr>
            <b/>
            <sz val="8"/>
            <color indexed="81"/>
            <rFont val="Tahoma"/>
            <family val="2"/>
          </rPr>
          <t xml:space="preserve">Gross  Inland Deliveries (calculated):
</t>
        </r>
        <r>
          <rPr>
            <sz val="8"/>
            <color indexed="81"/>
            <rFont val="Tahoma"/>
            <family val="2"/>
          </rPr>
          <t>This is defined as :</t>
        </r>
        <r>
          <rPr>
            <b/>
            <sz val="8"/>
            <color indexed="81"/>
            <rFont val="Tahoma"/>
            <family val="2"/>
          </rPr>
          <t xml:space="preserve">
Indigenous Production + Imports - Exports - Stock change</t>
        </r>
      </text>
    </comment>
    <comment ref="B16" authorId="1" shapeId="0">
      <text>
        <r>
          <rPr>
            <b/>
            <sz val="8"/>
            <color indexed="81"/>
            <rFont val="Tahoma"/>
            <family val="2"/>
          </rPr>
          <t xml:space="preserve">Statistical Difference:
</t>
        </r>
        <r>
          <rPr>
            <sz val="8"/>
            <color indexed="81"/>
            <rFont val="Tahoma"/>
            <family val="2"/>
          </rPr>
          <t>This is the difference between the calculated and observed Inland Consumption.  Reasons for any major differences should be stated on the remarks sheet.</t>
        </r>
      </text>
    </comment>
    <comment ref="B17" authorId="1" shapeId="0">
      <text>
        <r>
          <rPr>
            <b/>
            <sz val="8"/>
            <color indexed="81"/>
            <rFont val="Tahoma"/>
            <family val="2"/>
          </rPr>
          <t xml:space="preserve">Gross  Inland Deliveries (observed):
</t>
        </r>
        <r>
          <rPr>
            <sz val="8"/>
            <color indexed="81"/>
            <rFont val="Tahoma"/>
            <family val="2"/>
          </rPr>
          <t>This category represents deliveries of marketable gas to the inland market, including gas used by the gas industry for heating and operation of their equipment (i.e. consumption in gas extraction, in the pipeline system and in processing plants); losses in distribution should also be included.</t>
        </r>
      </text>
    </comment>
  </commentList>
</comments>
</file>

<file path=xl/comments3.xml><?xml version="1.0" encoding="utf-8"?>
<comments xmlns="http://schemas.openxmlformats.org/spreadsheetml/2006/main">
  <authors>
    <author>ELLIOTT</author>
    <author>ROBIN_E</author>
  </authors>
  <commentList>
    <comment ref="D5" authorId="0" shapeId="0">
      <text>
        <r>
          <rPr>
            <sz val="8"/>
            <color indexed="81"/>
            <rFont val="Tahoma"/>
            <family val="2"/>
          </rPr>
          <t>Standard Cubic Metres:
at 15 degrees Celsius and 760mm Hg</t>
        </r>
      </text>
    </comment>
    <comment ref="E5" authorId="0" shapeId="0">
      <text>
        <r>
          <rPr>
            <sz val="8"/>
            <color indexed="81"/>
            <rFont val="Tahoma"/>
            <family val="2"/>
          </rPr>
          <t>Standard Cubic Metres:
at 15 degrees Celsius and 760mm Hg</t>
        </r>
      </text>
    </comment>
    <comment ref="F5" authorId="0" shapeId="0">
      <text>
        <r>
          <rPr>
            <sz val="8"/>
            <color indexed="81"/>
            <rFont val="Tahoma"/>
            <family val="2"/>
          </rPr>
          <t>Standard Cubic Metres:
at 15 degrees Celsius and 760mm Hg</t>
        </r>
      </text>
    </comment>
    <comment ref="G5" authorId="0" shapeId="0">
      <text>
        <r>
          <rPr>
            <sz val="8"/>
            <color indexed="81"/>
            <rFont val="Tahoma"/>
            <family val="2"/>
          </rPr>
          <t>Standard Cubic Metres:
at 15 degrees Celsius and 760mm Hg</t>
        </r>
      </text>
    </comment>
    <comment ref="H5" authorId="0" shapeId="0">
      <text>
        <r>
          <rPr>
            <sz val="8"/>
            <color indexed="81"/>
            <rFont val="Tahoma"/>
            <family val="2"/>
          </rPr>
          <t>Standard Cubic Metres:
at 15 degrees Celsius and 760mm Hg</t>
        </r>
      </text>
    </comment>
    <comment ref="I5" authorId="0" shapeId="0">
      <text>
        <r>
          <rPr>
            <sz val="8"/>
            <color indexed="81"/>
            <rFont val="Tahoma"/>
            <family val="2"/>
          </rPr>
          <t>Standard Cubic Metres:
at 15 degrees Celsius and 760mm Hg</t>
        </r>
      </text>
    </comment>
    <comment ref="J5" authorId="0" shapeId="0">
      <text>
        <r>
          <rPr>
            <sz val="8"/>
            <color indexed="81"/>
            <rFont val="Tahoma"/>
            <family val="2"/>
          </rPr>
          <t>Standard Cubic Metres:
at 15 degrees Celsius and 760mm Hg</t>
        </r>
      </text>
    </comment>
    <comment ref="K5" authorId="0" shapeId="0">
      <text>
        <r>
          <rPr>
            <sz val="8"/>
            <color indexed="81"/>
            <rFont val="Tahoma"/>
            <family val="2"/>
          </rPr>
          <t>Standard Cubic Metres:
at 15 degrees Celsius and 760mm Hg</t>
        </r>
      </text>
    </comment>
    <comment ref="L5" authorId="0" shapeId="0">
      <text>
        <r>
          <rPr>
            <sz val="8"/>
            <color indexed="81"/>
            <rFont val="Tahoma"/>
            <family val="2"/>
          </rPr>
          <t>Standard Cubic Metres:
at 15 degrees Celsius and 760mm Hg</t>
        </r>
      </text>
    </comment>
    <comment ref="M5" authorId="0" shapeId="0">
      <text>
        <r>
          <rPr>
            <sz val="8"/>
            <color indexed="81"/>
            <rFont val="Tahoma"/>
            <family val="2"/>
          </rPr>
          <t>Standard Cubic Metres:
at 15 degrees Celsius and 760mm Hg</t>
        </r>
      </text>
    </comment>
    <comment ref="N5" authorId="0" shapeId="0">
      <text>
        <r>
          <rPr>
            <sz val="8"/>
            <color indexed="81"/>
            <rFont val="Tahoma"/>
            <family val="2"/>
          </rPr>
          <t>Standard Cubic Metres:
at 15 degrees Celsius and 760mm Hg</t>
        </r>
      </text>
    </comment>
    <comment ref="O5" authorId="0" shapeId="0">
      <text>
        <r>
          <rPr>
            <sz val="8"/>
            <color indexed="81"/>
            <rFont val="Tahoma"/>
            <family val="2"/>
          </rPr>
          <t>Standard Cubic Metres:
at 15 degrees Celsius and 760mm Hg</t>
        </r>
      </text>
    </comment>
    <comment ref="B7" authorId="1" shapeId="0">
      <text>
        <r>
          <rPr>
            <b/>
            <sz val="8"/>
            <color indexed="81"/>
            <rFont val="Tahoma"/>
            <family val="2"/>
          </rPr>
          <t xml:space="preserve">Indigenous Production:
</t>
        </r>
        <r>
          <rPr>
            <sz val="8"/>
            <color indexed="81"/>
            <rFont val="Tahoma"/>
            <family val="2"/>
          </rPr>
          <t>Report dry marketable production, measured after purification and extraction of NGL and sulphur.  
It should not include quantities reinjected, extraction losses or quantities vented or flared. 
It should include quantities used within the natural gas industry, in gas extraction, pipeline systems and processing plants.</t>
        </r>
      </text>
    </comment>
    <comment ref="B8" authorId="1" shapeId="0">
      <text>
        <r>
          <rPr>
            <b/>
            <sz val="8"/>
            <color indexed="81"/>
            <rFont val="Tahoma"/>
            <family val="2"/>
          </rPr>
          <t xml:space="preserve">Imports and Exports:
</t>
        </r>
        <r>
          <rPr>
            <sz val="8"/>
            <color indexed="81"/>
            <rFont val="Tahoma"/>
            <family val="2"/>
          </rPr>
          <t>Amounts are considered imported or exported when they have crossed the physical boundaries of the country, wheter customs clearance has taken place or not. 
Data should be taken from declarations from importers and exporters, although those may not be identical with customs data.  
Imports of liquified natural gas should cover only the dry marketable equivalent after regasification.</t>
        </r>
      </text>
    </comment>
    <comment ref="B14" authorId="1" shapeId="0">
      <text>
        <r>
          <rPr>
            <b/>
            <sz val="8"/>
            <color indexed="81"/>
            <rFont val="Tahoma"/>
            <family val="2"/>
          </rPr>
          <t>Stock Change:</t>
        </r>
        <r>
          <rPr>
            <sz val="8"/>
            <color indexed="81"/>
            <rFont val="Tahoma"/>
            <family val="2"/>
          </rPr>
          <t xml:space="preserve">
Stock changes should reflect the difference between the closing stock level (Line 9 of Table 10) and the opening stock level of recoverable gas (Line 8 of Table 10).  
A stock build is shown as a positive number, and a stock draw as a negative number. </t>
        </r>
      </text>
    </comment>
    <comment ref="B15" authorId="1" shapeId="0">
      <text>
        <r>
          <rPr>
            <b/>
            <sz val="8"/>
            <color indexed="81"/>
            <rFont val="Tahoma"/>
            <family val="2"/>
          </rPr>
          <t xml:space="preserve">Gross  Inland Deliveries (calculated):
</t>
        </r>
        <r>
          <rPr>
            <sz val="8"/>
            <color indexed="81"/>
            <rFont val="Tahoma"/>
            <family val="2"/>
          </rPr>
          <t>This is defined as :</t>
        </r>
        <r>
          <rPr>
            <b/>
            <sz val="8"/>
            <color indexed="81"/>
            <rFont val="Tahoma"/>
            <family val="2"/>
          </rPr>
          <t xml:space="preserve">
Indigenous Production + Imports - Exports - Stock change</t>
        </r>
      </text>
    </comment>
    <comment ref="B16" authorId="1" shapeId="0">
      <text>
        <r>
          <rPr>
            <b/>
            <sz val="8"/>
            <color indexed="81"/>
            <rFont val="Tahoma"/>
            <family val="2"/>
          </rPr>
          <t xml:space="preserve">Statistical Difference:
</t>
        </r>
        <r>
          <rPr>
            <sz val="8"/>
            <color indexed="81"/>
            <rFont val="Tahoma"/>
            <family val="2"/>
          </rPr>
          <t>This is the difference between the calculated and observed Inland Consumption.  Reasons for any major differences should be stated on the remarks sheet.</t>
        </r>
      </text>
    </comment>
    <comment ref="B17" authorId="1" shapeId="0">
      <text>
        <r>
          <rPr>
            <b/>
            <sz val="8"/>
            <color indexed="81"/>
            <rFont val="Tahoma"/>
            <family val="2"/>
          </rPr>
          <t xml:space="preserve">Gross  Inland Deliveries (observed):
</t>
        </r>
        <r>
          <rPr>
            <sz val="8"/>
            <color indexed="81"/>
            <rFont val="Tahoma"/>
            <family val="2"/>
          </rPr>
          <t>This category represents deliveries of marketable gas to the inland market, including gas used by the gas industry for heating and operation of their equipment (i.e. consumption in gas extraction, in the pipeline system and in processing plants); losses in distribution should also be included.</t>
        </r>
      </text>
    </comment>
  </commentList>
</comments>
</file>

<file path=xl/comments4.xml><?xml version="1.0" encoding="utf-8"?>
<comments xmlns="http://schemas.openxmlformats.org/spreadsheetml/2006/main">
  <authors>
    <author>ELLIOTT</author>
    <author>ROBIN_E</author>
  </authors>
  <commentList>
    <comment ref="D5" authorId="0" shapeId="0">
      <text>
        <r>
          <rPr>
            <sz val="8"/>
            <color indexed="81"/>
            <rFont val="Tahoma"/>
            <family val="2"/>
          </rPr>
          <t>Terajoules on the basis of gross calorific values.
1 TJ = 10^12J</t>
        </r>
      </text>
    </comment>
    <comment ref="E5" authorId="0" shapeId="0">
      <text>
        <r>
          <rPr>
            <sz val="8"/>
            <color indexed="81"/>
            <rFont val="Tahoma"/>
            <family val="2"/>
          </rPr>
          <t>Terajoules on the basis of gross calorific values.
1 TJ = 10^12J</t>
        </r>
      </text>
    </comment>
    <comment ref="F5" authorId="0" shapeId="0">
      <text>
        <r>
          <rPr>
            <sz val="8"/>
            <color indexed="81"/>
            <rFont val="Tahoma"/>
            <family val="2"/>
          </rPr>
          <t>Terajoules on the basis of gross calorific values.
1 TJ = 10^12J</t>
        </r>
      </text>
    </comment>
    <comment ref="G5" authorId="0" shapeId="0">
      <text>
        <r>
          <rPr>
            <sz val="8"/>
            <color indexed="81"/>
            <rFont val="Tahoma"/>
            <family val="2"/>
          </rPr>
          <t>Terajoules on the basis of gross calorific values.
1 TJ = 10^12J</t>
        </r>
      </text>
    </comment>
    <comment ref="H5" authorId="0" shapeId="0">
      <text>
        <r>
          <rPr>
            <sz val="8"/>
            <color indexed="81"/>
            <rFont val="Tahoma"/>
            <family val="2"/>
          </rPr>
          <t>Terajoules on the basis of gross calorific values.
1 TJ = 10^12J</t>
        </r>
      </text>
    </comment>
    <comment ref="I5" authorId="0" shapeId="0">
      <text>
        <r>
          <rPr>
            <sz val="8"/>
            <color indexed="81"/>
            <rFont val="Tahoma"/>
            <family val="2"/>
          </rPr>
          <t>Terajoules on the basis of gross calorific values.
1 TJ = 10^12J</t>
        </r>
      </text>
    </comment>
    <comment ref="J5" authorId="0" shapeId="0">
      <text>
        <r>
          <rPr>
            <sz val="8"/>
            <color indexed="81"/>
            <rFont val="Tahoma"/>
            <family val="2"/>
          </rPr>
          <t>Terajoules on the basis of gross calorific values.
1 TJ = 10^12J</t>
        </r>
      </text>
    </comment>
    <comment ref="K5" authorId="0" shapeId="0">
      <text>
        <r>
          <rPr>
            <sz val="8"/>
            <color indexed="81"/>
            <rFont val="Tahoma"/>
            <family val="2"/>
          </rPr>
          <t>Terajoules on the basis of gross calorific values.
1 TJ = 10^12J</t>
        </r>
      </text>
    </comment>
    <comment ref="L5" authorId="0" shapeId="0">
      <text>
        <r>
          <rPr>
            <sz val="8"/>
            <color indexed="81"/>
            <rFont val="Tahoma"/>
            <family val="2"/>
          </rPr>
          <t>Terajoules on the basis of gross calorific values.
1 TJ = 10^12J</t>
        </r>
      </text>
    </comment>
    <comment ref="M5" authorId="0" shapeId="0">
      <text>
        <r>
          <rPr>
            <sz val="8"/>
            <color indexed="81"/>
            <rFont val="Tahoma"/>
            <family val="2"/>
          </rPr>
          <t>Terajoules on the basis of gross calorific values.
1 TJ = 10^12J</t>
        </r>
      </text>
    </comment>
    <comment ref="N5" authorId="0" shapeId="0">
      <text>
        <r>
          <rPr>
            <sz val="8"/>
            <color indexed="81"/>
            <rFont val="Tahoma"/>
            <family val="2"/>
          </rPr>
          <t>Terajoules on the basis of gross calorific values.
1 TJ = 10^12J</t>
        </r>
      </text>
    </comment>
    <comment ref="O5" authorId="0" shapeId="0">
      <text>
        <r>
          <rPr>
            <sz val="8"/>
            <color indexed="81"/>
            <rFont val="Tahoma"/>
            <family val="2"/>
          </rPr>
          <t>Terajoules on the basis of gross calorific values.
1 TJ = 10^12J</t>
        </r>
      </text>
    </comment>
    <comment ref="B7" authorId="1" shapeId="0">
      <text>
        <r>
          <rPr>
            <b/>
            <sz val="8"/>
            <color indexed="81"/>
            <rFont val="Tahoma"/>
            <family val="2"/>
          </rPr>
          <t xml:space="preserve">Indigenous Production:
</t>
        </r>
        <r>
          <rPr>
            <sz val="8"/>
            <color indexed="81"/>
            <rFont val="Tahoma"/>
            <family val="2"/>
          </rPr>
          <t>Report dry marketable production, measured after purification and extraction of NGL and sulphur.  
It should not include quantities reinjected, extraction losses or quantities vented or flared. 
It should include quantities used within the natural gas industry, in gas extraction, pipeline systems and processing plants.</t>
        </r>
      </text>
    </comment>
    <comment ref="B8" authorId="1" shapeId="0">
      <text>
        <r>
          <rPr>
            <b/>
            <sz val="8"/>
            <color indexed="81"/>
            <rFont val="Tahoma"/>
            <family val="2"/>
          </rPr>
          <t xml:space="preserve">Imports and Exports:
</t>
        </r>
        <r>
          <rPr>
            <sz val="8"/>
            <color indexed="81"/>
            <rFont val="Tahoma"/>
            <family val="2"/>
          </rPr>
          <t>Amounts are considered imported or exported when they have crossed the physical boundaries of the country, wheter customs clearance has taken place or not. 
Data should be taken from declarations from importers and exporters, although those may not be identical with customs data.  
Imports of liquified natural gas should cover only the dry marketable equivalent after regasification.</t>
        </r>
      </text>
    </comment>
    <comment ref="B14" authorId="1" shapeId="0">
      <text>
        <r>
          <rPr>
            <b/>
            <sz val="8"/>
            <color indexed="81"/>
            <rFont val="Tahoma"/>
            <family val="2"/>
          </rPr>
          <t>Stock Change:</t>
        </r>
        <r>
          <rPr>
            <sz val="8"/>
            <color indexed="81"/>
            <rFont val="Tahoma"/>
            <family val="2"/>
          </rPr>
          <t xml:space="preserve">
Stock changes should reflect the difference between the closing stock level (Line 9 of Table 10) and the opening stock level of recoverable gas (Line 8 of Table 10).  
A stock build is shown as a positive number, and a stock draw as a negative number. </t>
        </r>
      </text>
    </comment>
    <comment ref="B15" authorId="1" shapeId="0">
      <text>
        <r>
          <rPr>
            <b/>
            <sz val="8"/>
            <color indexed="81"/>
            <rFont val="Tahoma"/>
            <family val="2"/>
          </rPr>
          <t xml:space="preserve">Gross  Inland Deliveries (calculated):
</t>
        </r>
        <r>
          <rPr>
            <sz val="8"/>
            <color indexed="81"/>
            <rFont val="Tahoma"/>
            <family val="2"/>
          </rPr>
          <t>This is defined as :</t>
        </r>
        <r>
          <rPr>
            <b/>
            <sz val="8"/>
            <color indexed="81"/>
            <rFont val="Tahoma"/>
            <family val="2"/>
          </rPr>
          <t xml:space="preserve">
Indigenous Production + Imports - Exports - Stock change</t>
        </r>
      </text>
    </comment>
    <comment ref="B16" authorId="1" shapeId="0">
      <text>
        <r>
          <rPr>
            <b/>
            <sz val="8"/>
            <color indexed="81"/>
            <rFont val="Tahoma"/>
            <family val="2"/>
          </rPr>
          <t xml:space="preserve">Statistical Difference:
</t>
        </r>
        <r>
          <rPr>
            <sz val="8"/>
            <color indexed="81"/>
            <rFont val="Tahoma"/>
            <family val="2"/>
          </rPr>
          <t>This is the difference between the calculated and observed Inland Consumption.  Reasons for any major differences should be stated on the remarks sheet.</t>
        </r>
      </text>
    </comment>
    <comment ref="B17" authorId="1" shapeId="0">
      <text>
        <r>
          <rPr>
            <b/>
            <sz val="8"/>
            <color indexed="81"/>
            <rFont val="Tahoma"/>
            <family val="2"/>
          </rPr>
          <t xml:space="preserve">Gross  Inland Deliveries (observed):
</t>
        </r>
        <r>
          <rPr>
            <sz val="8"/>
            <color indexed="81"/>
            <rFont val="Tahoma"/>
            <family val="2"/>
          </rPr>
          <t>This category represents deliveries of marketable gas to the inland market, including gas used by the gas industry for heating and operation of their equipment (i.e. consumption in gas extraction, in the pipeline system and in processing plants); losses in distribution should also be included.</t>
        </r>
      </text>
    </comment>
  </commentList>
</comments>
</file>

<file path=xl/comments5.xml><?xml version="1.0" encoding="utf-8"?>
<comments xmlns="http://schemas.openxmlformats.org/spreadsheetml/2006/main">
  <authors>
    <author>ELLIOTT</author>
    <author>ROBIN_E</author>
  </authors>
  <commentList>
    <comment ref="D5" authorId="0" shapeId="0">
      <text>
        <r>
          <rPr>
            <sz val="8"/>
            <color indexed="81"/>
            <rFont val="Tahoma"/>
            <family val="2"/>
          </rPr>
          <t>Standard Cubic Metres:
at 15 degrees Celsius and 760mm Hg</t>
        </r>
      </text>
    </comment>
    <comment ref="E5" authorId="0" shapeId="0">
      <text>
        <r>
          <rPr>
            <sz val="8"/>
            <color indexed="81"/>
            <rFont val="Tahoma"/>
            <family val="2"/>
          </rPr>
          <t>Standard Cubic Metres:
at 15 degrees Celsius and 760mm Hg</t>
        </r>
      </text>
    </comment>
    <comment ref="F5" authorId="0" shapeId="0">
      <text>
        <r>
          <rPr>
            <sz val="8"/>
            <color indexed="81"/>
            <rFont val="Tahoma"/>
            <family val="2"/>
          </rPr>
          <t>Standard Cubic Metres:
at 15 degrees Celsius and 760mm Hg</t>
        </r>
      </text>
    </comment>
    <comment ref="G5" authorId="0" shapeId="0">
      <text>
        <r>
          <rPr>
            <sz val="8"/>
            <color indexed="81"/>
            <rFont val="Tahoma"/>
            <family val="2"/>
          </rPr>
          <t>Standard Cubic Metres:
at 15 degrees Celsius and 760mm Hg</t>
        </r>
      </text>
    </comment>
    <comment ref="H5" authorId="0" shapeId="0">
      <text>
        <r>
          <rPr>
            <sz val="8"/>
            <color indexed="81"/>
            <rFont val="Tahoma"/>
            <family val="2"/>
          </rPr>
          <t>Standard Cubic Metres:
at 15 degrees Celsius and 760mm Hg</t>
        </r>
      </text>
    </comment>
    <comment ref="I5" authorId="0" shapeId="0">
      <text>
        <r>
          <rPr>
            <sz val="8"/>
            <color indexed="81"/>
            <rFont val="Tahoma"/>
            <family val="2"/>
          </rPr>
          <t>Standard Cubic Metres:
at 15 degrees Celsius and 760mm Hg</t>
        </r>
      </text>
    </comment>
    <comment ref="J5" authorId="0" shapeId="0">
      <text>
        <r>
          <rPr>
            <sz val="8"/>
            <color indexed="81"/>
            <rFont val="Tahoma"/>
            <family val="2"/>
          </rPr>
          <t>Standard Cubic Metres:
at 15 degrees Celsius and 760mm Hg</t>
        </r>
      </text>
    </comment>
    <comment ref="K5" authorId="0" shapeId="0">
      <text>
        <r>
          <rPr>
            <sz val="8"/>
            <color indexed="81"/>
            <rFont val="Tahoma"/>
            <family val="2"/>
          </rPr>
          <t>Standard Cubic Metres:
at 15 degrees Celsius and 760mm Hg</t>
        </r>
      </text>
    </comment>
    <comment ref="L5" authorId="0" shapeId="0">
      <text>
        <r>
          <rPr>
            <sz val="8"/>
            <color indexed="81"/>
            <rFont val="Tahoma"/>
            <family val="2"/>
          </rPr>
          <t>Standard Cubic Metres:
at 15 degrees Celsius and 760mm Hg</t>
        </r>
      </text>
    </comment>
    <comment ref="M5" authorId="0" shapeId="0">
      <text>
        <r>
          <rPr>
            <sz val="8"/>
            <color indexed="81"/>
            <rFont val="Tahoma"/>
            <family val="2"/>
          </rPr>
          <t>Standard Cubic Metres:
at 15 degrees Celsius and 760mm Hg</t>
        </r>
      </text>
    </comment>
    <comment ref="N5" authorId="0" shapeId="0">
      <text>
        <r>
          <rPr>
            <sz val="8"/>
            <color indexed="81"/>
            <rFont val="Tahoma"/>
            <family val="2"/>
          </rPr>
          <t>Standard Cubic Metres:
at 15 degrees Celsius and 760mm Hg</t>
        </r>
      </text>
    </comment>
    <comment ref="O5" authorId="0" shapeId="0">
      <text>
        <r>
          <rPr>
            <sz val="8"/>
            <color indexed="81"/>
            <rFont val="Tahoma"/>
            <family val="2"/>
          </rPr>
          <t>Standard Cubic Metres:
at 15 degrees Celsius and 760mm Hg</t>
        </r>
      </text>
    </comment>
    <comment ref="B7" authorId="1" shapeId="0">
      <text>
        <r>
          <rPr>
            <b/>
            <sz val="8"/>
            <color indexed="81"/>
            <rFont val="Tahoma"/>
            <family val="2"/>
          </rPr>
          <t xml:space="preserve">Indigenous Production:
</t>
        </r>
        <r>
          <rPr>
            <sz val="8"/>
            <color indexed="81"/>
            <rFont val="Tahoma"/>
            <family val="2"/>
          </rPr>
          <t>Report dry marketable production, measured after purification and extraction of NGL and sulphur.  
It should not include quantities reinjected, extraction losses or quantities vented or flared. 
It should include quantities used within the natural gas industry, in gas extraction, pipeline systems and processing plants.</t>
        </r>
      </text>
    </comment>
    <comment ref="B8" authorId="1" shapeId="0">
      <text>
        <r>
          <rPr>
            <b/>
            <sz val="8"/>
            <color indexed="81"/>
            <rFont val="Tahoma"/>
            <family val="2"/>
          </rPr>
          <t xml:space="preserve">Imports and Exports:
</t>
        </r>
        <r>
          <rPr>
            <sz val="8"/>
            <color indexed="81"/>
            <rFont val="Tahoma"/>
            <family val="2"/>
          </rPr>
          <t>Amounts are considered imported or exported when they have crossed the physical boundaries of the country, wheter customs clearance has taken place or not. 
Data should be taken from declarations from importers and exporters, although those may not be identical with customs data.  
Imports of liquified natural gas should cover only the dry marketable equivalent after regasification.</t>
        </r>
      </text>
    </comment>
    <comment ref="B14" authorId="1" shapeId="0">
      <text>
        <r>
          <rPr>
            <b/>
            <sz val="8"/>
            <color indexed="81"/>
            <rFont val="Tahoma"/>
            <family val="2"/>
          </rPr>
          <t>Stock Change:</t>
        </r>
        <r>
          <rPr>
            <sz val="8"/>
            <color indexed="81"/>
            <rFont val="Tahoma"/>
            <family val="2"/>
          </rPr>
          <t xml:space="preserve">
Stock changes should reflect the difference between the closing stock level (Line 9 of Table 10) and the opening stock level of recoverable gas (Line 8 of Table 10).  
A stock build is shown as a positive number, and a stock draw as a negative number. </t>
        </r>
      </text>
    </comment>
    <comment ref="B15" authorId="1" shapeId="0">
      <text>
        <r>
          <rPr>
            <b/>
            <sz val="8"/>
            <color indexed="81"/>
            <rFont val="Tahoma"/>
            <family val="2"/>
          </rPr>
          <t xml:space="preserve">Gross  Inland Deliveries (calculated):
</t>
        </r>
        <r>
          <rPr>
            <sz val="8"/>
            <color indexed="81"/>
            <rFont val="Tahoma"/>
            <family val="2"/>
          </rPr>
          <t>This is defined as :</t>
        </r>
        <r>
          <rPr>
            <b/>
            <sz val="8"/>
            <color indexed="81"/>
            <rFont val="Tahoma"/>
            <family val="2"/>
          </rPr>
          <t xml:space="preserve">
Indigenous Production + Imports - Exports - Stock change</t>
        </r>
      </text>
    </comment>
    <comment ref="B16" authorId="1" shapeId="0">
      <text>
        <r>
          <rPr>
            <b/>
            <sz val="8"/>
            <color indexed="81"/>
            <rFont val="Tahoma"/>
            <family val="2"/>
          </rPr>
          <t xml:space="preserve">Statistical Difference:
</t>
        </r>
        <r>
          <rPr>
            <sz val="8"/>
            <color indexed="81"/>
            <rFont val="Tahoma"/>
            <family val="2"/>
          </rPr>
          <t>This is the difference between the calculated and observed Inland Consumption.  Reasons for any major differences should be stated on the remarks sheet.</t>
        </r>
      </text>
    </comment>
    <comment ref="B17" authorId="1" shapeId="0">
      <text>
        <r>
          <rPr>
            <b/>
            <sz val="8"/>
            <color indexed="81"/>
            <rFont val="Tahoma"/>
            <family val="2"/>
          </rPr>
          <t xml:space="preserve">Gross  Inland Deliveries (observed):
</t>
        </r>
        <r>
          <rPr>
            <sz val="8"/>
            <color indexed="81"/>
            <rFont val="Tahoma"/>
            <family val="2"/>
          </rPr>
          <t>This category represents deliveries of marketable gas to the inland market, including gas used by the gas industry for heating and operation of their equipment (i.e. consumption in gas extraction, in the pipeline system and in processing plants); losses in distribution should also be included.</t>
        </r>
      </text>
    </comment>
  </commentList>
</comments>
</file>

<file path=xl/comments6.xml><?xml version="1.0" encoding="utf-8"?>
<comments xmlns="http://schemas.openxmlformats.org/spreadsheetml/2006/main">
  <authors>
    <author>ELLIOTT</author>
    <author>ROBIN_E</author>
  </authors>
  <commentList>
    <comment ref="C5" authorId="0" shapeId="0">
      <text>
        <r>
          <rPr>
            <sz val="8"/>
            <color indexed="81"/>
            <rFont val="Tahoma"/>
            <family val="2"/>
          </rPr>
          <t>Terajoules on the basis of gross calorific values.
1 TJ = 10^12J</t>
        </r>
      </text>
    </comment>
    <comment ref="D5" authorId="0" shapeId="0">
      <text>
        <r>
          <rPr>
            <sz val="8"/>
            <color indexed="81"/>
            <rFont val="Tahoma"/>
            <family val="2"/>
          </rPr>
          <t>Terajoules on the basis of gross calorific values.
1 TJ = 10^12J</t>
        </r>
      </text>
    </comment>
    <comment ref="E5" authorId="0" shapeId="0">
      <text>
        <r>
          <rPr>
            <sz val="8"/>
            <color indexed="81"/>
            <rFont val="Tahoma"/>
            <family val="2"/>
          </rPr>
          <t>Terajoules on the basis of gross calorific values.
1 TJ = 10^12J</t>
        </r>
      </text>
    </comment>
    <comment ref="F5" authorId="0" shapeId="0">
      <text>
        <r>
          <rPr>
            <sz val="8"/>
            <color indexed="81"/>
            <rFont val="Tahoma"/>
            <family val="2"/>
          </rPr>
          <t>Terajoules on the basis of gross calorific values.
1 TJ = 10^12J</t>
        </r>
      </text>
    </comment>
    <comment ref="G5" authorId="0" shapeId="0">
      <text>
        <r>
          <rPr>
            <sz val="8"/>
            <color indexed="81"/>
            <rFont val="Tahoma"/>
            <family val="2"/>
          </rPr>
          <t>Terajoules on the basis of gross calorific values.
1 TJ = 10^12J</t>
        </r>
      </text>
    </comment>
    <comment ref="H5" authorId="0" shapeId="0">
      <text>
        <r>
          <rPr>
            <sz val="8"/>
            <color indexed="81"/>
            <rFont val="Tahoma"/>
            <family val="2"/>
          </rPr>
          <t>Terajoules on the basis of gross calorific values.
1 TJ = 10^12J</t>
        </r>
      </text>
    </comment>
    <comment ref="I5" authorId="0" shapeId="0">
      <text>
        <r>
          <rPr>
            <sz val="8"/>
            <color indexed="81"/>
            <rFont val="Tahoma"/>
            <family val="2"/>
          </rPr>
          <t>Terajoules on the basis of gross calorific values.
1 TJ = 10^12J</t>
        </r>
      </text>
    </comment>
    <comment ref="J5" authorId="0" shapeId="0">
      <text>
        <r>
          <rPr>
            <sz val="8"/>
            <color indexed="81"/>
            <rFont val="Tahoma"/>
            <family val="2"/>
          </rPr>
          <t>Terajoules on the basis of gross calorific values.
1 TJ = 10^12J</t>
        </r>
      </text>
    </comment>
    <comment ref="K5" authorId="0" shapeId="0">
      <text>
        <r>
          <rPr>
            <sz val="8"/>
            <color indexed="81"/>
            <rFont val="Tahoma"/>
            <family val="2"/>
          </rPr>
          <t>Terajoules on the basis of gross calorific values.
1 TJ = 10^12J</t>
        </r>
      </text>
    </comment>
    <comment ref="L5" authorId="0" shapeId="0">
      <text>
        <r>
          <rPr>
            <sz val="8"/>
            <color indexed="81"/>
            <rFont val="Tahoma"/>
            <family val="2"/>
          </rPr>
          <t>Terajoules on the basis of gross calorific values.
1 TJ = 10^12J</t>
        </r>
      </text>
    </comment>
    <comment ref="M5" authorId="0" shapeId="0">
      <text>
        <r>
          <rPr>
            <sz val="8"/>
            <color indexed="81"/>
            <rFont val="Tahoma"/>
            <family val="2"/>
          </rPr>
          <t>Terajoules on the basis of gross calorific values.
1 TJ = 10^12J</t>
        </r>
      </text>
    </comment>
    <comment ref="N5" authorId="0" shapeId="0">
      <text>
        <r>
          <rPr>
            <sz val="8"/>
            <color indexed="81"/>
            <rFont val="Tahoma"/>
            <family val="2"/>
          </rPr>
          <t>Terajoules on the basis of gross calorific values.
1 TJ = 10^12J</t>
        </r>
      </text>
    </comment>
    <comment ref="A7" authorId="1" shapeId="0">
      <text>
        <r>
          <rPr>
            <b/>
            <sz val="8"/>
            <color indexed="81"/>
            <rFont val="Tahoma"/>
            <family val="2"/>
          </rPr>
          <t xml:space="preserve">Indigenous Production:
</t>
        </r>
        <r>
          <rPr>
            <sz val="8"/>
            <color indexed="81"/>
            <rFont val="Tahoma"/>
            <family val="2"/>
          </rPr>
          <t>Report dry marketable production, measured after purification and extraction of NGL and sulphur.  
It should not include quantities reinjected, extraction losses or quantities vented or flared. 
It should include quantities used within the natural gas industry, in gas extraction, pipeline systems and processing plants.</t>
        </r>
      </text>
    </comment>
    <comment ref="A8" authorId="1" shapeId="0">
      <text>
        <r>
          <rPr>
            <b/>
            <sz val="8"/>
            <color indexed="81"/>
            <rFont val="Tahoma"/>
            <family val="2"/>
          </rPr>
          <t xml:space="preserve">Imports and Exports:
</t>
        </r>
        <r>
          <rPr>
            <sz val="8"/>
            <color indexed="81"/>
            <rFont val="Tahoma"/>
            <family val="2"/>
          </rPr>
          <t>Amounts are considered imported or exported when they have crossed the physical boundaries of the country, wheter customs clearance has taken place or not. 
Data should be taken from declarations from importers and exporters, although those may not be identical with customs data.  
Imports of liquified natural gas should cover only the dry marketable equivalent after regasification.</t>
        </r>
      </text>
    </comment>
    <comment ref="A14" authorId="1" shapeId="0">
      <text>
        <r>
          <rPr>
            <b/>
            <sz val="8"/>
            <color indexed="81"/>
            <rFont val="Tahoma"/>
            <family val="2"/>
          </rPr>
          <t>Stock Change:</t>
        </r>
        <r>
          <rPr>
            <sz val="8"/>
            <color indexed="81"/>
            <rFont val="Tahoma"/>
            <family val="2"/>
          </rPr>
          <t xml:space="preserve">
Stock changes should reflect the difference between the closing stock level (Line 9 of Table 10) and the opening stock level of recoverable gas (Line 8 of Table 10).  
A stock build is shown as a positive number, and a stock draw as a negative number. </t>
        </r>
      </text>
    </comment>
    <comment ref="A15" authorId="1" shapeId="0">
      <text>
        <r>
          <rPr>
            <b/>
            <sz val="8"/>
            <color indexed="81"/>
            <rFont val="Tahoma"/>
            <family val="2"/>
          </rPr>
          <t xml:space="preserve">Gross  Inland Deliveries (calculated):
</t>
        </r>
        <r>
          <rPr>
            <sz val="8"/>
            <color indexed="81"/>
            <rFont val="Tahoma"/>
            <family val="2"/>
          </rPr>
          <t>This is defined as :</t>
        </r>
        <r>
          <rPr>
            <b/>
            <sz val="8"/>
            <color indexed="81"/>
            <rFont val="Tahoma"/>
            <family val="2"/>
          </rPr>
          <t xml:space="preserve">
Indigenous Production + Imports - Exports - Stock change</t>
        </r>
      </text>
    </comment>
    <comment ref="A16" authorId="1" shapeId="0">
      <text>
        <r>
          <rPr>
            <b/>
            <sz val="8"/>
            <color indexed="81"/>
            <rFont val="Tahoma"/>
            <family val="2"/>
          </rPr>
          <t xml:space="preserve">Statistical Difference:
</t>
        </r>
        <r>
          <rPr>
            <sz val="8"/>
            <color indexed="81"/>
            <rFont val="Tahoma"/>
            <family val="2"/>
          </rPr>
          <t>This is the difference between the calculated and observed Inland Consumption.  Reasons for any major differences should be stated on the remarks sheet.</t>
        </r>
      </text>
    </comment>
    <comment ref="A17" authorId="1" shapeId="0">
      <text>
        <r>
          <rPr>
            <b/>
            <sz val="8"/>
            <color indexed="81"/>
            <rFont val="Tahoma"/>
            <family val="2"/>
          </rPr>
          <t xml:space="preserve">Gross  Inland Deliveries (observed):
</t>
        </r>
        <r>
          <rPr>
            <sz val="8"/>
            <color indexed="81"/>
            <rFont val="Tahoma"/>
            <family val="2"/>
          </rPr>
          <t>This category represents deliveries of marketable gas to the inland market, including gas used by the gas industry for heating and operation of their equipment (i.e. consumption in gas extraction, in the pipeline system and in processing plants); losses in distribution should also be included.</t>
        </r>
      </text>
    </comment>
  </commentList>
</comments>
</file>

<file path=xl/sharedStrings.xml><?xml version="1.0" encoding="utf-8"?>
<sst xmlns="http://schemas.openxmlformats.org/spreadsheetml/2006/main" count="518" uniqueCount="52">
  <si>
    <t>Country</t>
  </si>
  <si>
    <t>South Africa</t>
  </si>
  <si>
    <t>Month</t>
  </si>
  <si>
    <t>Year</t>
  </si>
  <si>
    <r>
      <t xml:space="preserve">Natural Gas
</t>
    </r>
    <r>
      <rPr>
        <b/>
        <sz val="10"/>
        <color indexed="10"/>
        <rFont val="Arial"/>
        <family val="2"/>
      </rPr>
      <t>million m</t>
    </r>
    <r>
      <rPr>
        <b/>
        <vertAlign val="superscript"/>
        <sz val="10"/>
        <color indexed="10"/>
        <rFont val="Arial"/>
        <family val="2"/>
      </rPr>
      <t>3</t>
    </r>
    <r>
      <rPr>
        <b/>
        <sz val="10"/>
        <rFont val="Arial"/>
        <family val="2"/>
      </rPr>
      <t xml:space="preserve">
</t>
    </r>
    <r>
      <rPr>
        <b/>
        <sz val="10"/>
        <color indexed="10"/>
        <rFont val="Arial"/>
        <family val="2"/>
      </rPr>
      <t>(at 15</t>
    </r>
    <r>
      <rPr>
        <b/>
        <vertAlign val="superscript"/>
        <sz val="10"/>
        <color indexed="10"/>
        <rFont val="Arial"/>
        <family val="2"/>
      </rPr>
      <t>o</t>
    </r>
    <r>
      <rPr>
        <b/>
        <sz val="10"/>
        <color indexed="10"/>
        <rFont val="Arial"/>
        <family val="2"/>
      </rPr>
      <t>C, 760 mm hg)</t>
    </r>
    <r>
      <rPr>
        <b/>
        <sz val="10"/>
        <rFont val="Arial"/>
        <family val="2"/>
      </rPr>
      <t xml:space="preserve">
</t>
    </r>
    <r>
      <rPr>
        <b/>
        <sz val="10"/>
        <color indexed="10"/>
        <rFont val="Arial"/>
        <family val="2"/>
      </rPr>
      <t/>
    </r>
  </si>
  <si>
    <t>A</t>
  </si>
  <si>
    <t>Indigenous Production</t>
  </si>
  <si>
    <t>Imports</t>
  </si>
  <si>
    <t xml:space="preserve">     of which:  LNG</t>
  </si>
  <si>
    <t xml:space="preserve">                      Pipeline</t>
  </si>
  <si>
    <t>Exports</t>
  </si>
  <si>
    <t>Stock Change</t>
  </si>
  <si>
    <t>Gross Inland Deliveries (Calculated)</t>
  </si>
  <si>
    <t>Statistical Difference</t>
  </si>
  <si>
    <t>Gross Inland Deliveries Observed</t>
  </si>
  <si>
    <t xml:space="preserve">        of which:  Power Generation</t>
  </si>
  <si>
    <t>Closing level of stocks held on national territory</t>
  </si>
  <si>
    <t xml:space="preserve">1. Line 4 should be equal to closing stock level (line 9) minus opening stock level (line 8) for cubic metres </t>
  </si>
  <si>
    <t xml:space="preserve">    and for terajoules.</t>
  </si>
  <si>
    <t>2. Opening level of stocks (line 8) should be equal to closing level of previous month.</t>
  </si>
  <si>
    <t>NATGASCM</t>
  </si>
  <si>
    <t>Mass to volume conversion factor of LNG (if it's applicable)</t>
  </si>
  <si>
    <r>
      <t>m</t>
    </r>
    <r>
      <rPr>
        <b/>
        <vertAlign val="superscript"/>
        <sz val="11"/>
        <color indexed="8"/>
        <rFont val="Calibri"/>
        <family val="2"/>
      </rPr>
      <t>3</t>
    </r>
    <r>
      <rPr>
        <b/>
        <sz val="11"/>
        <color indexed="8"/>
        <rFont val="Calibri"/>
        <family val="2"/>
      </rPr>
      <t>/ton</t>
    </r>
  </si>
  <si>
    <t>LNG</t>
  </si>
  <si>
    <t xml:space="preserve">Conversion factor </t>
  </si>
  <si>
    <t>LNGMT</t>
  </si>
  <si>
    <t>LNGCM</t>
  </si>
  <si>
    <t>Mass to volume conversion factor of LNG (if you have a specific figure)</t>
  </si>
  <si>
    <t>B</t>
  </si>
  <si>
    <r>
      <t xml:space="preserve">Natural Gas 
</t>
    </r>
    <r>
      <rPr>
        <b/>
        <sz val="10"/>
        <color indexed="10"/>
        <rFont val="Arial"/>
        <family val="2"/>
      </rPr>
      <t>Terajoules</t>
    </r>
  </si>
  <si>
    <t>January</t>
  </si>
  <si>
    <t>February</t>
  </si>
  <si>
    <t>March</t>
  </si>
  <si>
    <t>April</t>
  </si>
  <si>
    <t>May</t>
  </si>
  <si>
    <t>June</t>
  </si>
  <si>
    <t>July</t>
  </si>
  <si>
    <t>August</t>
  </si>
  <si>
    <t>September</t>
  </si>
  <si>
    <t>October</t>
  </si>
  <si>
    <t>November</t>
  </si>
  <si>
    <t>December</t>
  </si>
  <si>
    <t>4.009233</t>
  </si>
  <si>
    <t>3.007043</t>
  </si>
  <si>
    <t>Percentage change in statistical difference</t>
  </si>
  <si>
    <t>Growth rate for Gross Inland Deliveries</t>
  </si>
  <si>
    <t>Growth rate for Production</t>
  </si>
  <si>
    <t>Calculated Stock changes for M-1</t>
  </si>
  <si>
    <t>Difference of reported stock change to calculated</t>
  </si>
  <si>
    <t>Percentage difference of stock change</t>
  </si>
  <si>
    <t>Quality verification checks</t>
  </si>
  <si>
    <t>Growth rate for Gross Inland Deliveries observed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</si>
</sst>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_-* #,##0.00_-;\-* #,##0.00_-;_-* &quot;-&quot;??_-;_-@_-"/>
    <numFmt numFmtId="165" formatCode="mmmm\ yyyy"/>
    <numFmt numFmtId="166" formatCode="_(* #,##0.00_);_(* \(#,##0.00\);_(* &quot;-&quot;??_);_(@_)"/>
    <numFmt numFmtId="167" formatCode="_ * #,##0.00000_ ;_ * \-#,##0.00000_ ;_ * &quot;-&quot;?????_ ;_ @_ "/>
  </numFmts>
  <fonts count="19" x14ac:knownFonts="1">
    <font>
      <sz val="11"/>
      <color theme="1"/>
      <name val="Calibri"/>
      <family val="2"/>
      <scheme val="minor"/>
    </font>
    <font>
      <sz val="11"/>
      <color theme="1"/>
      <name val="Calibri"/>
      <family val="2"/>
      <scheme val="minor"/>
    </font>
    <font>
      <b/>
      <sz val="9"/>
      <name val="Arial"/>
      <family val="2"/>
    </font>
    <font>
      <sz val="9"/>
      <name val="Arial"/>
      <family val="2"/>
    </font>
    <font>
      <b/>
      <sz val="10"/>
      <name val="Arial"/>
      <family val="2"/>
    </font>
    <font>
      <b/>
      <sz val="10"/>
      <color indexed="10"/>
      <name val="Arial"/>
      <family val="2"/>
    </font>
    <font>
      <b/>
      <vertAlign val="superscript"/>
      <sz val="10"/>
      <color indexed="10"/>
      <name val="Arial"/>
      <family val="2"/>
    </font>
    <font>
      <i/>
      <sz val="10"/>
      <name val="Arial"/>
      <family val="2"/>
    </font>
    <font>
      <i/>
      <sz val="8"/>
      <name val="Arial"/>
      <family val="2"/>
    </font>
    <font>
      <sz val="11"/>
      <color indexed="8"/>
      <name val="Calibri"/>
      <family val="2"/>
    </font>
    <font>
      <i/>
      <sz val="9"/>
      <name val="Arial"/>
      <family val="2"/>
    </font>
    <font>
      <sz val="8"/>
      <name val="Arial"/>
      <family val="2"/>
    </font>
    <font>
      <b/>
      <sz val="11"/>
      <color indexed="8"/>
      <name val="Calibri"/>
      <family val="2"/>
    </font>
    <font>
      <b/>
      <vertAlign val="superscript"/>
      <sz val="11"/>
      <color indexed="8"/>
      <name val="Calibri"/>
      <family val="2"/>
    </font>
    <font>
      <sz val="11"/>
      <color indexed="10"/>
      <name val="Calibri"/>
      <family val="2"/>
    </font>
    <font>
      <sz val="11"/>
      <name val="Calibri"/>
      <family val="2"/>
    </font>
    <font>
      <sz val="8"/>
      <color indexed="81"/>
      <name val="Tahoma"/>
      <family val="2"/>
    </font>
    <font>
      <b/>
      <sz val="8"/>
      <color indexed="81"/>
      <name val="Tahoma"/>
      <family val="2"/>
    </font>
    <font>
      <sz val="10"/>
      <name val="Arial"/>
      <family val="2"/>
    </font>
  </fonts>
  <fills count="10">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2"/>
        <bgColor indexed="64"/>
      </patternFill>
    </fill>
    <fill>
      <patternFill patternType="solid">
        <fgColor rgb="FFFF66FF"/>
        <bgColor indexed="64"/>
      </patternFill>
    </fill>
    <fill>
      <patternFill patternType="solid">
        <fgColor indexed="22"/>
        <bgColor indexed="64"/>
      </patternFill>
    </fill>
    <fill>
      <patternFill patternType="solid">
        <fgColor indexed="47"/>
        <bgColor indexed="64"/>
      </patternFill>
    </fill>
    <fill>
      <patternFill patternType="solid">
        <fgColor theme="0" tint="-0.249977111117893"/>
        <bgColor indexed="64"/>
      </patternFill>
    </fill>
    <fill>
      <patternFill patternType="solid">
        <fgColor rgb="FFFFFF00"/>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166" fontId="9" fillId="0" borderId="0" applyFont="0" applyFill="0" applyBorder="0" applyAlignment="0" applyProtection="0"/>
    <xf numFmtId="9" fontId="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18" fillId="0" borderId="0"/>
  </cellStyleXfs>
  <cellXfs count="76">
    <xf numFmtId="0" fontId="0" fillId="0" borderId="0" xfId="0"/>
    <xf numFmtId="0" fontId="2" fillId="2" borderId="0" xfId="0" applyFont="1" applyFill="1"/>
    <xf numFmtId="0" fontId="2" fillId="2" borderId="1" xfId="0" applyFont="1" applyFill="1" applyBorder="1"/>
    <xf numFmtId="0" fontId="0" fillId="2" borderId="1" xfId="0" applyFill="1" applyBorder="1" applyAlignment="1">
      <alignment horizontal="right"/>
    </xf>
    <xf numFmtId="165" fontId="3" fillId="2" borderId="0" xfId="0" applyNumberFormat="1" applyFont="1" applyFill="1" applyAlignment="1" applyProtection="1">
      <alignment horizontal="left"/>
    </xf>
    <xf numFmtId="165" fontId="2" fillId="2" borderId="1" xfId="0" applyNumberFormat="1" applyFont="1" applyFill="1" applyBorder="1" applyAlignment="1" applyProtection="1">
      <alignment horizontal="left"/>
    </xf>
    <xf numFmtId="17" fontId="0" fillId="2" borderId="1" xfId="0" applyNumberFormat="1" applyFill="1" applyBorder="1" applyAlignment="1">
      <alignment horizontal="right"/>
    </xf>
    <xf numFmtId="165" fontId="2" fillId="2" borderId="2" xfId="0" applyNumberFormat="1" applyFont="1" applyFill="1" applyBorder="1" applyAlignment="1" applyProtection="1">
      <alignment horizontal="left"/>
    </xf>
    <xf numFmtId="0" fontId="0" fillId="2" borderId="2" xfId="0" applyFill="1" applyBorder="1" applyAlignment="1">
      <alignment horizontal="right"/>
    </xf>
    <xf numFmtId="0" fontId="0" fillId="2" borderId="0" xfId="0" applyFill="1" applyAlignment="1">
      <alignment horizontal="right"/>
    </xf>
    <xf numFmtId="0" fontId="0" fillId="3" borderId="3" xfId="0" applyFill="1" applyBorder="1"/>
    <xf numFmtId="0" fontId="0" fillId="3" borderId="4" xfId="0" applyFill="1" applyBorder="1"/>
    <xf numFmtId="0" fontId="4" fillId="4" borderId="5" xfId="0" applyFont="1" applyFill="1" applyBorder="1" applyAlignment="1">
      <alignment horizontal="center" vertical="center" wrapText="1"/>
    </xf>
    <xf numFmtId="0" fontId="7" fillId="3" borderId="6" xfId="0" applyFont="1" applyFill="1" applyBorder="1"/>
    <xf numFmtId="0" fontId="7" fillId="3" borderId="7" xfId="0" applyFont="1" applyFill="1" applyBorder="1"/>
    <xf numFmtId="0" fontId="7" fillId="4" borderId="8" xfId="0" applyFont="1" applyFill="1" applyBorder="1" applyAlignment="1">
      <alignment horizontal="center" wrapText="1"/>
    </xf>
    <xf numFmtId="0" fontId="3" fillId="3" borderId="5" xfId="0" applyFont="1" applyFill="1" applyBorder="1"/>
    <xf numFmtId="1" fontId="3" fillId="2" borderId="5" xfId="0" applyNumberFormat="1" applyFont="1" applyFill="1" applyBorder="1" applyProtection="1">
      <protection locked="0"/>
    </xf>
    <xf numFmtId="0" fontId="3" fillId="3" borderId="5" xfId="0" quotePrefix="1" applyFont="1" applyFill="1" applyBorder="1" applyAlignment="1">
      <alignment horizontal="left"/>
    </xf>
    <xf numFmtId="0" fontId="8" fillId="3" borderId="5" xfId="0" quotePrefix="1" applyFont="1" applyFill="1" applyBorder="1" applyAlignment="1">
      <alignment horizontal="right"/>
    </xf>
    <xf numFmtId="1" fontId="3" fillId="5" borderId="5" xfId="1" applyNumberFormat="1" applyFont="1" applyFill="1" applyBorder="1" applyProtection="1">
      <protection locked="0"/>
    </xf>
    <xf numFmtId="0" fontId="10" fillId="3" borderId="5" xfId="0" applyFont="1" applyFill="1" applyBorder="1" applyAlignment="1"/>
    <xf numFmtId="1" fontId="3" fillId="2" borderId="5" xfId="1" applyNumberFormat="1" applyFont="1" applyFill="1" applyBorder="1" applyProtection="1">
      <protection locked="0"/>
    </xf>
    <xf numFmtId="1" fontId="3" fillId="6" borderId="5" xfId="1" applyNumberFormat="1" applyFont="1" applyFill="1" applyBorder="1" applyProtection="1">
      <protection locked="0"/>
    </xf>
    <xf numFmtId="0" fontId="2" fillId="3" borderId="5" xfId="0" quotePrefix="1" applyFont="1" applyFill="1" applyBorder="1" applyAlignment="1">
      <alignment horizontal="left"/>
    </xf>
    <xf numFmtId="0" fontId="8" fillId="3" borderId="5" xfId="0" applyFont="1" applyFill="1" applyBorder="1" applyAlignment="1">
      <alignment horizontal="left"/>
    </xf>
    <xf numFmtId="0" fontId="11" fillId="2" borderId="0" xfId="0" applyFont="1" applyFill="1"/>
    <xf numFmtId="0" fontId="0" fillId="2" borderId="0" xfId="0" applyFill="1"/>
    <xf numFmtId="0" fontId="12" fillId="2" borderId="0" xfId="0" applyFont="1" applyFill="1" applyBorder="1"/>
    <xf numFmtId="0" fontId="12" fillId="2" borderId="9" xfId="0" applyFont="1" applyFill="1" applyBorder="1" applyAlignment="1">
      <alignment horizontal="center"/>
    </xf>
    <xf numFmtId="0" fontId="0" fillId="2" borderId="8" xfId="0" applyFill="1" applyBorder="1"/>
    <xf numFmtId="0" fontId="0" fillId="2" borderId="8" xfId="0" applyFill="1" applyBorder="1" applyAlignment="1">
      <alignment horizontal="center"/>
    </xf>
    <xf numFmtId="0" fontId="14" fillId="2" borderId="9" xfId="0" applyFont="1" applyFill="1" applyBorder="1" applyAlignment="1">
      <alignment horizontal="left"/>
    </xf>
    <xf numFmtId="0" fontId="0" fillId="2" borderId="5" xfId="0" applyFill="1" applyBorder="1"/>
    <xf numFmtId="0" fontId="3" fillId="2" borderId="0" xfId="0" quotePrefix="1" applyFont="1" applyFill="1" applyBorder="1" applyAlignment="1">
      <alignment horizontal="left"/>
    </xf>
    <xf numFmtId="0" fontId="0" fillId="2" borderId="0" xfId="0" applyFill="1" applyBorder="1"/>
    <xf numFmtId="167" fontId="0" fillId="2" borderId="0" xfId="0" applyNumberFormat="1" applyFill="1"/>
    <xf numFmtId="0" fontId="12" fillId="7" borderId="9" xfId="0" applyFont="1" applyFill="1" applyBorder="1" applyAlignment="1">
      <alignment horizontal="center"/>
    </xf>
    <xf numFmtId="0" fontId="0" fillId="7" borderId="8" xfId="0" applyFill="1" applyBorder="1"/>
    <xf numFmtId="0" fontId="12" fillId="7" borderId="8" xfId="0" applyFont="1" applyFill="1" applyBorder="1" applyAlignment="1">
      <alignment horizontal="center"/>
    </xf>
    <xf numFmtId="0" fontId="15" fillId="7" borderId="9" xfId="0" applyFont="1" applyFill="1" applyBorder="1" applyAlignment="1">
      <alignment horizontal="left"/>
    </xf>
    <xf numFmtId="0" fontId="7" fillId="4" borderId="5" xfId="0" applyFont="1" applyFill="1" applyBorder="1" applyAlignment="1">
      <alignment horizontal="center" wrapText="1"/>
    </xf>
    <xf numFmtId="1" fontId="2" fillId="2" borderId="5" xfId="2" applyNumberFormat="1" applyFont="1" applyFill="1" applyBorder="1" applyProtection="1">
      <protection locked="0"/>
    </xf>
    <xf numFmtId="1" fontId="3" fillId="2" borderId="5" xfId="2" applyNumberFormat="1" applyFont="1" applyFill="1" applyBorder="1" applyProtection="1">
      <protection locked="0"/>
    </xf>
    <xf numFmtId="1" fontId="3" fillId="5" borderId="5" xfId="2" applyNumberFormat="1" applyFont="1" applyFill="1" applyBorder="1" applyProtection="1">
      <protection locked="0"/>
    </xf>
    <xf numFmtId="1" fontId="3" fillId="6" borderId="5" xfId="2" applyNumberFormat="1" applyFont="1" applyFill="1" applyBorder="1" applyProtection="1">
      <protection locked="0"/>
    </xf>
    <xf numFmtId="0" fontId="0" fillId="0" borderId="5" xfId="0" applyBorder="1"/>
    <xf numFmtId="0" fontId="0" fillId="2" borderId="5" xfId="0" applyFill="1" applyBorder="1" applyAlignment="1">
      <alignment horizontal="right"/>
    </xf>
    <xf numFmtId="17" fontId="0" fillId="2" borderId="5" xfId="0" applyNumberFormat="1" applyFill="1" applyBorder="1" applyAlignment="1">
      <alignment horizontal="right"/>
    </xf>
    <xf numFmtId="0" fontId="0" fillId="0" borderId="0" xfId="0" applyBorder="1"/>
    <xf numFmtId="1" fontId="0" fillId="0" borderId="0" xfId="0" applyNumberFormat="1"/>
    <xf numFmtId="9" fontId="0" fillId="0" borderId="5" xfId="3" applyFont="1" applyBorder="1"/>
    <xf numFmtId="1" fontId="0" fillId="0" borderId="5" xfId="0" applyNumberFormat="1" applyBorder="1"/>
    <xf numFmtId="0" fontId="0" fillId="8" borderId="5" xfId="0" applyFill="1" applyBorder="1"/>
    <xf numFmtId="9" fontId="0" fillId="8" borderId="5" xfId="3" applyFont="1" applyFill="1" applyBorder="1"/>
    <xf numFmtId="0" fontId="0" fillId="9" borderId="5" xfId="0" applyFill="1" applyBorder="1"/>
    <xf numFmtId="10" fontId="0" fillId="0" borderId="5" xfId="3" applyNumberFormat="1" applyFont="1" applyBorder="1"/>
    <xf numFmtId="1" fontId="3" fillId="2" borderId="5" xfId="0" applyNumberFormat="1" applyFont="1" applyFill="1" applyBorder="1" applyProtection="1">
      <protection locked="0"/>
    </xf>
    <xf numFmtId="1" fontId="3" fillId="2" borderId="5" xfId="5" applyNumberFormat="1" applyFont="1" applyFill="1" applyBorder="1" applyProtection="1">
      <protection locked="0"/>
    </xf>
    <xf numFmtId="1" fontId="3" fillId="5" borderId="5" xfId="5" applyNumberFormat="1" applyFont="1" applyFill="1" applyBorder="1" applyProtection="1">
      <protection locked="0"/>
    </xf>
    <xf numFmtId="1" fontId="3" fillId="6" borderId="5" xfId="5" applyNumberFormat="1" applyFont="1" applyFill="1" applyBorder="1" applyProtection="1">
      <protection locked="0"/>
    </xf>
    <xf numFmtId="1" fontId="3" fillId="2" borderId="5" xfId="5" applyNumberFormat="1" applyFont="1" applyFill="1" applyBorder="1" applyProtection="1">
      <protection locked="0"/>
    </xf>
    <xf numFmtId="1" fontId="3" fillId="5" borderId="5" xfId="5" applyNumberFormat="1" applyFont="1" applyFill="1" applyBorder="1" applyProtection="1">
      <protection locked="0"/>
    </xf>
    <xf numFmtId="1" fontId="3" fillId="6" borderId="5" xfId="5" applyNumberFormat="1" applyFont="1" applyFill="1" applyBorder="1" applyProtection="1">
      <protection locked="0"/>
    </xf>
    <xf numFmtId="1" fontId="2" fillId="2" borderId="5" xfId="5" applyNumberFormat="1" applyFont="1" applyFill="1" applyBorder="1" applyProtection="1">
      <protection locked="0"/>
    </xf>
    <xf numFmtId="0" fontId="3" fillId="3" borderId="9" xfId="0" applyFont="1" applyFill="1" applyBorder="1" applyAlignment="1">
      <alignment horizontal="left"/>
    </xf>
    <xf numFmtId="0" fontId="3" fillId="3" borderId="8" xfId="0" applyFont="1" applyFill="1" applyBorder="1" applyAlignment="1">
      <alignment horizontal="left"/>
    </xf>
    <xf numFmtId="0" fontId="3" fillId="3" borderId="9" xfId="0" quotePrefix="1" applyFont="1" applyFill="1" applyBorder="1" applyAlignment="1">
      <alignment horizontal="left"/>
    </xf>
    <xf numFmtId="0" fontId="3" fillId="3" borderId="8" xfId="0" quotePrefix="1" applyFont="1" applyFill="1" applyBorder="1" applyAlignment="1">
      <alignment horizontal="left"/>
    </xf>
    <xf numFmtId="0" fontId="0" fillId="9" borderId="5" xfId="0" applyFill="1" applyBorder="1" applyAlignment="1">
      <alignment horizontal="left"/>
    </xf>
    <xf numFmtId="0" fontId="0" fillId="8" borderId="5" xfId="0" applyFill="1" applyBorder="1" applyAlignment="1">
      <alignment horizontal="center"/>
    </xf>
    <xf numFmtId="0" fontId="0" fillId="8" borderId="5" xfId="0" applyFill="1" applyBorder="1" applyAlignment="1">
      <alignment horizontal="left"/>
    </xf>
    <xf numFmtId="0" fontId="0" fillId="8" borderId="9" xfId="0" applyFill="1" applyBorder="1" applyAlignment="1">
      <alignment horizontal="center"/>
    </xf>
    <xf numFmtId="0" fontId="0" fillId="8" borderId="8" xfId="0" applyFill="1" applyBorder="1" applyAlignment="1">
      <alignment horizontal="center"/>
    </xf>
    <xf numFmtId="0" fontId="0" fillId="9" borderId="9" xfId="0" applyFill="1" applyBorder="1" applyAlignment="1">
      <alignment horizontal="left"/>
    </xf>
    <xf numFmtId="0" fontId="0" fillId="9" borderId="8" xfId="0" applyFill="1" applyBorder="1" applyAlignment="1">
      <alignment horizontal="left"/>
    </xf>
  </cellXfs>
  <cellStyles count="7">
    <cellStyle name="Comma" xfId="1" builtinId="3"/>
    <cellStyle name="Comma 2" xfId="2"/>
    <cellStyle name="Comma 2 2" xfId="5"/>
    <cellStyle name="Comma 3" xfId="4"/>
    <cellStyle name="Normal" xfId="0" builtinId="0"/>
    <cellStyle name="Normal 2" xfId="6"/>
    <cellStyle name="Percent" xfId="3" builtinId="5"/>
  </cellStyles>
  <dxfs count="114">
    <dxf>
      <font>
        <b/>
        <i val="0"/>
        <condense val="0"/>
        <extend val="0"/>
        <color indexed="10"/>
      </font>
    </dxf>
    <dxf>
      <fill>
        <patternFill>
          <bgColor indexed="10"/>
        </patternFill>
      </fill>
    </dxf>
    <dxf>
      <font>
        <b/>
        <i val="0"/>
        <condense val="0"/>
        <extend val="0"/>
        <color indexed="10"/>
      </font>
    </dxf>
    <dxf>
      <font>
        <b/>
        <i val="0"/>
        <condense val="0"/>
        <extend val="0"/>
        <color indexed="10"/>
      </font>
    </dxf>
    <dxf>
      <fill>
        <patternFill>
          <bgColor indexed="10"/>
        </patternFill>
      </fill>
    </dxf>
    <dxf>
      <font>
        <b/>
        <i val="0"/>
        <condense val="0"/>
        <extend val="0"/>
        <color indexed="10"/>
      </font>
    </dxf>
    <dxf>
      <font>
        <b/>
        <i val="0"/>
        <condense val="0"/>
        <extend val="0"/>
        <color indexed="10"/>
      </font>
    </dxf>
    <dxf>
      <fill>
        <patternFill>
          <bgColor indexed="10"/>
        </patternFill>
      </fill>
    </dxf>
    <dxf>
      <font>
        <b/>
        <i val="0"/>
        <condense val="0"/>
        <extend val="0"/>
        <color indexed="10"/>
      </font>
    </dxf>
    <dxf>
      <fill>
        <patternFill>
          <bgColor indexed="10"/>
        </patternFill>
      </fill>
    </dxf>
    <dxf>
      <font>
        <b/>
        <i val="0"/>
        <condense val="0"/>
        <extend val="0"/>
        <color indexed="10"/>
      </font>
    </dxf>
    <dxf>
      <font>
        <b/>
        <i val="0"/>
        <condense val="0"/>
        <extend val="0"/>
        <color indexed="10"/>
      </font>
    </dxf>
    <dxf>
      <fill>
        <patternFill>
          <bgColor indexed="10"/>
        </patternFill>
      </fill>
    </dxf>
    <dxf>
      <font>
        <b/>
        <i val="0"/>
        <condense val="0"/>
        <extend val="0"/>
        <color indexed="10"/>
      </font>
    </dxf>
    <dxf>
      <font>
        <b/>
        <i val="0"/>
        <condense val="0"/>
        <extend val="0"/>
        <color indexed="10"/>
      </font>
    </dxf>
    <dxf>
      <fill>
        <patternFill>
          <bgColor indexed="10"/>
        </patternFill>
      </fill>
    </dxf>
    <dxf>
      <font>
        <b/>
        <i val="0"/>
        <condense val="0"/>
        <extend val="0"/>
        <color indexed="10"/>
      </font>
    </dxf>
    <dxf>
      <fill>
        <patternFill>
          <bgColor indexed="10"/>
        </patternFill>
      </fill>
    </dxf>
    <dxf>
      <font>
        <b/>
        <i val="0"/>
        <condense val="0"/>
        <extend val="0"/>
        <color indexed="10"/>
      </font>
    </dxf>
    <dxf>
      <font>
        <b/>
        <i val="0"/>
        <condense val="0"/>
        <extend val="0"/>
        <color indexed="10"/>
      </font>
    </dxf>
    <dxf>
      <fill>
        <patternFill>
          <bgColor indexed="10"/>
        </patternFill>
      </fill>
    </dxf>
    <dxf>
      <font>
        <b/>
        <i val="0"/>
        <condense val="0"/>
        <extend val="0"/>
        <color indexed="10"/>
      </font>
    </dxf>
    <dxf>
      <font>
        <b/>
        <i val="0"/>
        <condense val="0"/>
        <extend val="0"/>
        <color indexed="10"/>
      </font>
    </dxf>
    <dxf>
      <fill>
        <patternFill>
          <bgColor indexed="10"/>
        </patternFill>
      </fill>
    </dxf>
    <dxf>
      <font>
        <b/>
        <i val="0"/>
        <condense val="0"/>
        <extend val="0"/>
        <color indexed="10"/>
      </font>
    </dxf>
    <dxf>
      <fill>
        <patternFill>
          <bgColor indexed="10"/>
        </patternFill>
      </fill>
    </dxf>
    <dxf>
      <font>
        <b/>
        <i val="0"/>
        <condense val="0"/>
        <extend val="0"/>
        <color indexed="10"/>
      </font>
    </dxf>
    <dxf>
      <font>
        <b/>
        <i val="0"/>
        <condense val="0"/>
        <extend val="0"/>
        <color indexed="10"/>
      </font>
    </dxf>
    <dxf>
      <fill>
        <patternFill>
          <bgColor indexed="10"/>
        </patternFill>
      </fill>
    </dxf>
    <dxf>
      <font>
        <b/>
        <i val="0"/>
        <condense val="0"/>
        <extend val="0"/>
        <color indexed="10"/>
      </font>
    </dxf>
    <dxf>
      <font>
        <b/>
        <i val="0"/>
        <condense val="0"/>
        <extend val="0"/>
        <color indexed="10"/>
      </font>
    </dxf>
    <dxf>
      <fill>
        <patternFill>
          <bgColor indexed="1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indexed="10"/>
        </patternFill>
      </fill>
    </dxf>
    <dxf>
      <font>
        <b/>
        <i val="0"/>
        <condense val="0"/>
        <extend val="0"/>
        <color indexed="10"/>
      </font>
    </dxf>
    <dxf>
      <font>
        <b/>
        <i val="0"/>
        <condense val="0"/>
        <extend val="0"/>
        <color indexed="10"/>
      </font>
    </dxf>
    <dxf>
      <fill>
        <patternFill>
          <bgColor indexed="10"/>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ont>
        <b/>
        <i val="0"/>
        <condense val="0"/>
        <extend val="0"/>
        <color indexed="10"/>
      </font>
    </dxf>
    <dxf>
      <font>
        <b/>
        <i val="0"/>
        <condense val="0"/>
        <extend val="0"/>
        <color indexed="10"/>
      </font>
    </dxf>
    <dxf>
      <fill>
        <patternFill>
          <bgColor indexed="10"/>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ont>
        <b/>
        <i val="0"/>
        <condense val="0"/>
        <extend val="0"/>
        <color indexed="10"/>
      </font>
    </dxf>
    <dxf>
      <font>
        <b/>
        <i val="0"/>
        <condense val="0"/>
        <extend val="0"/>
        <color indexed="10"/>
      </font>
    </dxf>
    <dxf>
      <fill>
        <patternFill>
          <bgColor indexed="10"/>
        </patternFill>
      </fill>
    </dxf>
    <dxf>
      <font>
        <b/>
        <i val="0"/>
        <condense val="0"/>
        <extend val="0"/>
        <color indexed="10"/>
      </font>
    </dxf>
    <dxf>
      <font>
        <b/>
        <i val="0"/>
        <condense val="0"/>
        <extend val="0"/>
        <color indexed="10"/>
      </font>
    </dxf>
    <dxf>
      <fill>
        <patternFill>
          <bgColor indexed="10"/>
        </patternFill>
      </fill>
    </dxf>
    <dxf>
      <font>
        <b/>
        <i val="0"/>
        <condense val="0"/>
        <extend val="0"/>
        <color indexed="10"/>
      </font>
    </dxf>
    <dxf>
      <font>
        <b/>
        <i val="0"/>
        <condense val="0"/>
        <extend val="0"/>
        <color indexed="10"/>
      </font>
    </dxf>
    <dxf>
      <font>
        <b/>
        <i val="0"/>
        <condense val="0"/>
        <extend val="0"/>
        <color indexed="10"/>
      </font>
    </dxf>
    <dxf>
      <fill>
        <patternFill>
          <bgColor indexed="10"/>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ont>
        <b/>
        <i val="0"/>
        <condense val="0"/>
        <extend val="0"/>
        <color indexed="10"/>
      </font>
    </dxf>
    <dxf>
      <fill>
        <patternFill>
          <bgColor rgb="FFFF0000"/>
        </patternFill>
      </fill>
    </dxf>
    <dxf>
      <fill>
        <patternFill>
          <bgColor rgb="FFFF0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indexed="10"/>
        </patternFill>
      </fill>
    </dxf>
    <dxf>
      <font>
        <b/>
        <i val="0"/>
        <condense val="0"/>
        <extend val="0"/>
        <color indexed="10"/>
      </font>
    </dxf>
    <dxf>
      <font>
        <b/>
        <i val="0"/>
        <condense val="0"/>
        <extend val="0"/>
        <color indexed="10"/>
      </font>
    </dxf>
    <dxf>
      <fill>
        <patternFill>
          <bgColor indexed="10"/>
        </patternFill>
      </fill>
    </dxf>
    <dxf>
      <font>
        <b/>
        <i val="0"/>
        <condense val="0"/>
        <extend val="0"/>
        <color indexed="10"/>
      </font>
    </dxf>
    <dxf>
      <font>
        <b/>
        <i val="0"/>
        <condense val="0"/>
        <extend val="0"/>
        <color indexed="10"/>
      </font>
    </dxf>
    <dxf>
      <fill>
        <patternFill>
          <bgColor indexed="10"/>
        </patternFill>
      </fill>
    </dxf>
    <dxf>
      <fill>
        <patternFill>
          <bgColor rgb="FFFF0000"/>
        </patternFill>
      </fill>
    </dxf>
    <dxf>
      <fill>
        <patternFill>
          <bgColor rgb="FFFF0000"/>
        </patternFill>
      </fill>
    </dxf>
    <dxf>
      <font>
        <b/>
        <i val="0"/>
        <condense val="0"/>
        <extend val="0"/>
        <color indexed="10"/>
      </font>
    </dxf>
    <dxf>
      <font>
        <b/>
        <i val="0"/>
        <condense val="0"/>
        <extend val="0"/>
        <color indexed="10"/>
      </font>
    </dxf>
    <dxf>
      <font>
        <b/>
        <i val="0"/>
        <condense val="0"/>
        <extend val="0"/>
        <color indexed="10"/>
      </font>
    </dxf>
    <dxf>
      <fill>
        <patternFill>
          <bgColor indexed="10"/>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ont>
        <b/>
        <i val="0"/>
        <condense val="0"/>
        <extend val="0"/>
        <color indexed="10"/>
      </font>
    </dxf>
    <dxf>
      <fill>
        <patternFill>
          <bgColor rgb="FFFF0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indexed="10"/>
        </patternFill>
      </fill>
    </dxf>
    <dxf>
      <font>
        <b/>
        <i val="0"/>
        <condense val="0"/>
        <extend val="0"/>
        <color indexed="10"/>
      </font>
    </dxf>
    <dxf>
      <font>
        <b/>
        <i val="0"/>
        <condense val="0"/>
        <extend val="0"/>
        <color indexed="10"/>
      </font>
    </dxf>
    <dxf>
      <fill>
        <patternFill>
          <bgColor indexed="10"/>
        </patternFill>
      </fill>
    </dxf>
    <dxf>
      <font>
        <b/>
        <i val="0"/>
        <condense val="0"/>
        <extend val="0"/>
        <color indexed="10"/>
      </font>
    </dxf>
    <dxf>
      <font>
        <b/>
        <i val="0"/>
        <condense val="0"/>
        <extend val="0"/>
        <color indexed="10"/>
      </font>
    </dxf>
    <dxf>
      <fill>
        <patternFill>
          <bgColor indexed="10"/>
        </patternFill>
      </fill>
    </dxf>
    <dxf>
      <fill>
        <patternFill>
          <bgColor rgb="FFFF0000"/>
        </patternFill>
      </fill>
    </dxf>
    <dxf>
      <fill>
        <patternFill>
          <bgColor rgb="FFFF0000"/>
        </patternFill>
      </fill>
    </dxf>
    <dxf>
      <fill>
        <patternFill>
          <bgColor rgb="FFFF0000"/>
        </patternFill>
      </fill>
    </dxf>
    <dxf>
      <font>
        <b/>
        <i val="0"/>
        <condense val="0"/>
        <extend val="0"/>
        <color indexed="10"/>
      </font>
    </dxf>
    <dxf>
      <font>
        <b/>
        <i val="0"/>
        <condense val="0"/>
        <extend val="0"/>
        <color indexed="10"/>
      </font>
    </dxf>
    <dxf>
      <font>
        <b/>
        <i val="0"/>
        <condense val="0"/>
        <extend val="0"/>
        <color indexed="10"/>
      </font>
    </dxf>
    <dxf>
      <fill>
        <patternFill>
          <bgColor indexed="10"/>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'cubic meters 2015  '!$B$7</c:f>
              <c:strCache>
                <c:ptCount val="1"/>
                <c:pt idx="0">
                  <c:v>Indigenous Production</c:v>
                </c:pt>
              </c:strCache>
            </c:strRef>
          </c:tx>
          <c:marker>
            <c:symbol val="none"/>
          </c:marker>
          <c:cat>
            <c:strRef>
              <c:f>'cubic meters 2015  '!$D$2:$O$2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'cubic meters 2015  '!$C$7:$O$7</c:f>
              <c:numCache>
                <c:formatCode>0</c:formatCode>
                <c:ptCount val="13"/>
                <c:pt idx="1">
                  <c:v>61.161226999999997</c:v>
                </c:pt>
                <c:pt idx="2">
                  <c:v>88.238136999999995</c:v>
                </c:pt>
                <c:pt idx="3">
                  <c:v>101.54722</c:v>
                </c:pt>
                <c:pt idx="4">
                  <c:v>90.043767000000003</c:v>
                </c:pt>
                <c:pt idx="5">
                  <c:v>103.35171800000001</c:v>
                </c:pt>
                <c:pt idx="6">
                  <c:v>106.609179</c:v>
                </c:pt>
                <c:pt idx="7">
                  <c:v>106.609179</c:v>
                </c:pt>
                <c:pt idx="8">
                  <c:v>106.68374300000001</c:v>
                </c:pt>
                <c:pt idx="9">
                  <c:v>91.113900999999998</c:v>
                </c:pt>
                <c:pt idx="10">
                  <c:v>100.415971</c:v>
                </c:pt>
                <c:pt idx="11">
                  <c:v>100.618461</c:v>
                </c:pt>
                <c:pt idx="12">
                  <c:v>99.757185000000007</c:v>
                </c:pt>
              </c:numCache>
            </c:numRef>
          </c:val>
          <c:smooth val="0"/>
        </c:ser>
        <c:ser>
          <c:idx val="1"/>
          <c:order val="1"/>
          <c:tx>
            <c:strRef>
              <c:f>'cubic meters 2015  '!$B$8</c:f>
              <c:strCache>
                <c:ptCount val="1"/>
                <c:pt idx="0">
                  <c:v>Imports</c:v>
                </c:pt>
              </c:strCache>
            </c:strRef>
          </c:tx>
          <c:marker>
            <c:symbol val="none"/>
          </c:marker>
          <c:cat>
            <c:strRef>
              <c:f>'cubic meters 2015  '!$D$2:$O$2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'cubic meters 2015  '!$C$8:$O$8</c:f>
              <c:numCache>
                <c:formatCode>0</c:formatCode>
                <c:ptCount val="13"/>
                <c:pt idx="1">
                  <c:v>335.22276399999998</c:v>
                </c:pt>
                <c:pt idx="2">
                  <c:v>301.18688500000002</c:v>
                </c:pt>
                <c:pt idx="3">
                  <c:v>282.986356</c:v>
                </c:pt>
                <c:pt idx="4">
                  <c:v>305.85086999999999</c:v>
                </c:pt>
                <c:pt idx="5">
                  <c:v>318.82623699999999</c:v>
                </c:pt>
                <c:pt idx="6">
                  <c:v>314.32559800000001</c:v>
                </c:pt>
                <c:pt idx="7">
                  <c:v>313.407307</c:v>
                </c:pt>
                <c:pt idx="8">
                  <c:v>313.407307</c:v>
                </c:pt>
                <c:pt idx="9">
                  <c:v>309.96632499999998</c:v>
                </c:pt>
                <c:pt idx="10">
                  <c:v>309.40141899999998</c:v>
                </c:pt>
                <c:pt idx="11">
                  <c:v>309.40141899999998</c:v>
                </c:pt>
                <c:pt idx="12">
                  <c:v>295.76322499999998</c:v>
                </c:pt>
              </c:numCache>
            </c:numRef>
          </c:val>
          <c:smooth val="0"/>
        </c:ser>
        <c:dLbls>
          <c:showLegendKey val="0"/>
          <c:showVal val="0"/>
          <c:showCatName val="0"/>
          <c:showSerName val="0"/>
          <c:showPercent val="0"/>
          <c:showBubbleSize val="0"/>
        </c:dLbls>
        <c:smooth val="0"/>
        <c:axId val="163546256"/>
        <c:axId val="163546816"/>
      </c:lineChart>
      <c:catAx>
        <c:axId val="163546256"/>
        <c:scaling>
          <c:orientation val="minMax"/>
        </c:scaling>
        <c:delete val="0"/>
        <c:axPos val="b"/>
        <c:numFmt formatCode="General" sourceLinked="0"/>
        <c:majorTickMark val="out"/>
        <c:minorTickMark val="none"/>
        <c:tickLblPos val="nextTo"/>
        <c:crossAx val="163546816"/>
        <c:crosses val="autoZero"/>
        <c:auto val="1"/>
        <c:lblAlgn val="ctr"/>
        <c:lblOffset val="100"/>
        <c:noMultiLvlLbl val="0"/>
      </c:catAx>
      <c:valAx>
        <c:axId val="163546816"/>
        <c:scaling>
          <c:orientation val="minMax"/>
        </c:scaling>
        <c:delete val="0"/>
        <c:axPos val="l"/>
        <c:majorGridlines/>
        <c:numFmt formatCode="General" sourceLinked="1"/>
        <c:majorTickMark val="out"/>
        <c:minorTickMark val="none"/>
        <c:tickLblPos val="nextTo"/>
        <c:crossAx val="16354625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'cubic meters 2016 '!$B$15</c:f>
              <c:strCache>
                <c:ptCount val="1"/>
                <c:pt idx="0">
                  <c:v>Gross Inland Deliveries (Calculated)</c:v>
                </c:pt>
              </c:strCache>
            </c:strRef>
          </c:tx>
          <c:marker>
            <c:symbol val="none"/>
          </c:marker>
          <c:cat>
            <c:strRef>
              <c:f>'cubic meters 2016 '!$D$2:$O$2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'cubic meters 2016 '!$C$15:$O$15</c:f>
              <c:numCache>
                <c:formatCode>0</c:formatCode>
                <c:ptCount val="13"/>
                <c:pt idx="1">
                  <c:v>413.85731499999997</c:v>
                </c:pt>
                <c:pt idx="2">
                  <c:v>396.02803300000005</c:v>
                </c:pt>
                <c:pt idx="3">
                  <c:v>342.52265399999999</c:v>
                </c:pt>
                <c:pt idx="4">
                  <c:v>338.19745599999999</c:v>
                </c:pt>
                <c:pt idx="5">
                  <c:v>402.87046900000001</c:v>
                </c:pt>
                <c:pt idx="6">
                  <c:v>398.92348499999997</c:v>
                </c:pt>
                <c:pt idx="7">
                  <c:v>398.97827200000006</c:v>
                </c:pt>
                <c:pt idx="8">
                  <c:v>403.009455</c:v>
                </c:pt>
                <c:pt idx="9">
                  <c:v>398.43192900000003</c:v>
                </c:pt>
                <c:pt idx="10">
                  <c:v>399.89614900000004</c:v>
                </c:pt>
                <c:pt idx="11">
                  <c:v>400.386821</c:v>
                </c:pt>
                <c:pt idx="12">
                  <c:v>376.36772100000002</c:v>
                </c:pt>
              </c:numCache>
            </c:numRef>
          </c:val>
          <c:smooth val="0"/>
        </c:ser>
        <c:ser>
          <c:idx val="1"/>
          <c:order val="1"/>
          <c:tx>
            <c:strRef>
              <c:f>'cubic meters 2016 '!$B$17</c:f>
              <c:strCache>
                <c:ptCount val="1"/>
                <c:pt idx="0">
                  <c:v>Gross Inland Deliveries Observed</c:v>
                </c:pt>
              </c:strCache>
            </c:strRef>
          </c:tx>
          <c:spPr>
            <a:ln>
              <a:solidFill>
                <a:schemeClr val="accent3">
                  <a:lumMod val="75000"/>
                </a:schemeClr>
              </a:solidFill>
            </a:ln>
          </c:spPr>
          <c:marker>
            <c:symbol val="none"/>
          </c:marker>
          <c:cat>
            <c:strRef>
              <c:f>'cubic meters 2016 '!$D$2:$O$2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'cubic meters 2016 '!$C$17:$O$17</c:f>
              <c:numCache>
                <c:formatCode>0</c:formatCode>
                <c:ptCount val="13"/>
                <c:pt idx="1">
                  <c:v>412.18249400000002</c:v>
                </c:pt>
                <c:pt idx="2">
                  <c:v>393.885131</c:v>
                </c:pt>
                <c:pt idx="3">
                  <c:v>342.707629</c:v>
                </c:pt>
                <c:pt idx="4">
                  <c:v>388.26546300000001</c:v>
                </c:pt>
                <c:pt idx="5">
                  <c:v>401.296829</c:v>
                </c:pt>
                <c:pt idx="6">
                  <c:v>395.66682700000001</c:v>
                </c:pt>
                <c:pt idx="7">
                  <c:v>394.315245</c:v>
                </c:pt>
                <c:pt idx="8">
                  <c:v>398.95878800000003</c:v>
                </c:pt>
                <c:pt idx="9">
                  <c:v>395.92193700000001</c:v>
                </c:pt>
                <c:pt idx="10">
                  <c:v>397.63519000000002</c:v>
                </c:pt>
                <c:pt idx="11">
                  <c:v>398.80740500000002</c:v>
                </c:pt>
                <c:pt idx="12">
                  <c:v>374.46961700000003</c:v>
                </c:pt>
              </c:numCache>
            </c:numRef>
          </c:val>
          <c:smooth val="0"/>
        </c:ser>
        <c:dLbls>
          <c:showLegendKey val="0"/>
          <c:showVal val="0"/>
          <c:showCatName val="0"/>
          <c:showSerName val="0"/>
          <c:showPercent val="0"/>
          <c:showBubbleSize val="0"/>
        </c:dLbls>
        <c:smooth val="0"/>
        <c:axId val="165889360"/>
        <c:axId val="165889920"/>
      </c:lineChart>
      <c:catAx>
        <c:axId val="165889360"/>
        <c:scaling>
          <c:orientation val="minMax"/>
        </c:scaling>
        <c:delete val="0"/>
        <c:axPos val="b"/>
        <c:numFmt formatCode="General" sourceLinked="0"/>
        <c:majorTickMark val="out"/>
        <c:minorTickMark val="none"/>
        <c:tickLblPos val="nextTo"/>
        <c:crossAx val="165889920"/>
        <c:crosses val="autoZero"/>
        <c:auto val="1"/>
        <c:lblAlgn val="ctr"/>
        <c:lblOffset val="100"/>
        <c:noMultiLvlLbl val="0"/>
      </c:catAx>
      <c:valAx>
        <c:axId val="165889920"/>
        <c:scaling>
          <c:orientation val="minMax"/>
        </c:scaling>
        <c:delete val="0"/>
        <c:axPos val="l"/>
        <c:majorGridlines/>
        <c:numFmt formatCode="General" sourceLinked="1"/>
        <c:majorTickMark val="out"/>
        <c:minorTickMark val="none"/>
        <c:tickLblPos val="nextTo"/>
        <c:crossAx val="165889360"/>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'cubic meters 2016 '!$B$15:$C$15</c:f>
              <c:strCache>
                <c:ptCount val="2"/>
                <c:pt idx="0">
                  <c:v>Gross Inland Deliveries (Calculated)</c:v>
                </c:pt>
              </c:strCache>
            </c:strRef>
          </c:tx>
          <c:spPr>
            <a:ln w="28575">
              <a:noFill/>
            </a:ln>
          </c:spPr>
          <c:xVal>
            <c:strRef>
              <c:f>'cubic meters 2016 '!$D$2:$O$2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'cubic meters 2016 '!$D$15:$O$15</c:f>
              <c:numCache>
                <c:formatCode>0</c:formatCode>
                <c:ptCount val="12"/>
                <c:pt idx="0">
                  <c:v>413.85731499999997</c:v>
                </c:pt>
                <c:pt idx="1">
                  <c:v>396.02803300000005</c:v>
                </c:pt>
                <c:pt idx="2">
                  <c:v>342.52265399999999</c:v>
                </c:pt>
                <c:pt idx="3">
                  <c:v>338.19745599999999</c:v>
                </c:pt>
                <c:pt idx="4">
                  <c:v>402.87046900000001</c:v>
                </c:pt>
                <c:pt idx="5">
                  <c:v>398.92348499999997</c:v>
                </c:pt>
                <c:pt idx="6">
                  <c:v>398.97827200000006</c:v>
                </c:pt>
                <c:pt idx="7">
                  <c:v>403.009455</c:v>
                </c:pt>
                <c:pt idx="8">
                  <c:v>398.43192900000003</c:v>
                </c:pt>
                <c:pt idx="9">
                  <c:v>399.89614900000004</c:v>
                </c:pt>
                <c:pt idx="10">
                  <c:v>400.386821</c:v>
                </c:pt>
                <c:pt idx="11">
                  <c:v>376.36772100000002</c:v>
                </c:pt>
              </c:numCache>
            </c:numRef>
          </c:yVal>
          <c:smooth val="0"/>
        </c:ser>
        <c:ser>
          <c:idx val="1"/>
          <c:order val="1"/>
          <c:tx>
            <c:strRef>
              <c:f>'cubic meters 2015  '!$B$17</c:f>
              <c:strCache>
                <c:ptCount val="1"/>
                <c:pt idx="0">
                  <c:v>Gross Inland Deliveries Observed</c:v>
                </c:pt>
              </c:strCache>
            </c:strRef>
          </c:tx>
          <c:spPr>
            <a:ln w="28575">
              <a:noFill/>
            </a:ln>
          </c:spPr>
          <c:xVal>
            <c:strRef>
              <c:f>'cubic meters 2015  '!$D$2:$O$2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'cubic meters 2015  '!$D$17:$O$17</c:f>
              <c:numCache>
                <c:formatCode>0</c:formatCode>
                <c:ptCount val="12"/>
                <c:pt idx="0">
                  <c:v>384.35629</c:v>
                </c:pt>
                <c:pt idx="1">
                  <c:v>374.14960600000001</c:v>
                </c:pt>
                <c:pt idx="2">
                  <c:v>267.76741900000002</c:v>
                </c:pt>
                <c:pt idx="3">
                  <c:v>383.16107</c:v>
                </c:pt>
                <c:pt idx="4">
                  <c:v>407.57288899999998</c:v>
                </c:pt>
                <c:pt idx="5">
                  <c:v>403.67284799999999</c:v>
                </c:pt>
                <c:pt idx="6">
                  <c:v>404.78851900000001</c:v>
                </c:pt>
                <c:pt idx="7">
                  <c:v>400.46704199999999</c:v>
                </c:pt>
                <c:pt idx="8">
                  <c:v>381.52059800000001</c:v>
                </c:pt>
                <c:pt idx="9">
                  <c:v>393.78987999999998</c:v>
                </c:pt>
                <c:pt idx="10">
                  <c:v>393.99236999999999</c:v>
                </c:pt>
                <c:pt idx="11">
                  <c:v>395.52041000000003</c:v>
                </c:pt>
              </c:numCache>
            </c:numRef>
          </c:yVal>
          <c:smooth val="0"/>
        </c:ser>
        <c:dLbls>
          <c:showLegendKey val="0"/>
          <c:showVal val="0"/>
          <c:showCatName val="0"/>
          <c:showSerName val="0"/>
          <c:showPercent val="0"/>
          <c:showBubbleSize val="0"/>
        </c:dLbls>
        <c:axId val="165893280"/>
        <c:axId val="166043984"/>
      </c:scatterChart>
      <c:valAx>
        <c:axId val="165893280"/>
        <c:scaling>
          <c:orientation val="minMax"/>
        </c:scaling>
        <c:delete val="0"/>
        <c:axPos val="b"/>
        <c:numFmt formatCode="0" sourceLinked="1"/>
        <c:majorTickMark val="out"/>
        <c:minorTickMark val="none"/>
        <c:tickLblPos val="nextTo"/>
        <c:crossAx val="166043984"/>
        <c:crosses val="autoZero"/>
        <c:crossBetween val="midCat"/>
      </c:valAx>
      <c:valAx>
        <c:axId val="166043984"/>
        <c:scaling>
          <c:orientation val="minMax"/>
        </c:scaling>
        <c:delete val="0"/>
        <c:axPos val="l"/>
        <c:majorGridlines/>
        <c:numFmt formatCode="0" sourceLinked="1"/>
        <c:majorTickMark val="out"/>
        <c:minorTickMark val="none"/>
        <c:tickLblPos val="nextTo"/>
        <c:crossAx val="165893280"/>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'cubic meters 2016 '!$B$14:$C$14</c:f>
              <c:strCache>
                <c:ptCount val="2"/>
                <c:pt idx="0">
                  <c:v>Stock Change</c:v>
                </c:pt>
              </c:strCache>
            </c:strRef>
          </c:tx>
          <c:spPr>
            <a:ln w="28575">
              <a:noFill/>
            </a:ln>
          </c:spPr>
          <c:xVal>
            <c:strRef>
              <c:f>'cubic meters 2016 '!$D$2:$O$2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'cubic meters 2016 '!$D$14:$O$14</c:f>
              <c:numCache>
                <c:formatCode>0</c:formatCode>
                <c:ptCount val="12"/>
                <c:pt idx="0">
                  <c:v>0.45346599999999998</c:v>
                </c:pt>
                <c:pt idx="1">
                  <c:v>-1.4001E-2</c:v>
                </c:pt>
                <c:pt idx="2">
                  <c:v>-0.84166300000000005</c:v>
                </c:pt>
                <c:pt idx="3">
                  <c:v>-1.3056999999999999E-2</c:v>
                </c:pt>
                <c:pt idx="4">
                  <c:v>-3.0096999999999999E-2</c:v>
                </c:pt>
                <c:pt idx="5">
                  <c:v>-2.8660000000000001E-2</c:v>
                </c:pt>
                <c:pt idx="6">
                  <c:v>0.12964300000000001</c:v>
                </c:pt>
                <c:pt idx="7">
                  <c:v>0.18620900000000001</c:v>
                </c:pt>
                <c:pt idx="8">
                  <c:v>1.7843000000000001E-2</c:v>
                </c:pt>
                <c:pt idx="9">
                  <c:v>4.9953630000000002</c:v>
                </c:pt>
                <c:pt idx="10">
                  <c:v>-1.5610390000000001</c:v>
                </c:pt>
                <c:pt idx="11">
                  <c:v>2.6847120000000002</c:v>
                </c:pt>
              </c:numCache>
            </c:numRef>
          </c:yVal>
          <c:smooth val="0"/>
        </c:ser>
        <c:ser>
          <c:idx val="0"/>
          <c:order val="1"/>
          <c:tx>
            <c:strRef>
              <c:f>'cubic meters 2016 '!$B$41:$C$41</c:f>
              <c:strCache>
                <c:ptCount val="2"/>
                <c:pt idx="0">
                  <c:v>Calculated Stock changes for M-1</c:v>
                </c:pt>
              </c:strCache>
            </c:strRef>
          </c:tx>
          <c:spPr>
            <a:ln w="28575">
              <a:noFill/>
            </a:ln>
          </c:spPr>
          <c:xVal>
            <c:strRef>
              <c:f>'cubic meters 2016 '!$D$2:$O$2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'cubic meters 2016 '!$D$41:$O$41</c:f>
              <c:numCache>
                <c:formatCode>0</c:formatCode>
                <c:ptCount val="12"/>
                <c:pt idx="0">
                  <c:v>0.89728399999999997</c:v>
                </c:pt>
                <c:pt idx="1">
                  <c:v>-1.4000999999999486E-2</c:v>
                </c:pt>
                <c:pt idx="2">
                  <c:v>-0.84166400000000019</c:v>
                </c:pt>
                <c:pt idx="3">
                  <c:v>-1.3057000000000318E-2</c:v>
                </c:pt>
                <c:pt idx="4">
                  <c:v>-3.1521999999999828E-2</c:v>
                </c:pt>
                <c:pt idx="5">
                  <c:v>0.6888810000000003</c:v>
                </c:pt>
                <c:pt idx="6">
                  <c:v>0.12964299999999973</c:v>
                </c:pt>
                <c:pt idx="7">
                  <c:v>0.18620999999999999</c:v>
                </c:pt>
                <c:pt idx="8">
                  <c:v>1.7844000000000193E-2</c:v>
                </c:pt>
                <c:pt idx="9">
                  <c:v>4.9953639999999995</c:v>
                </c:pt>
                <c:pt idx="10">
                  <c:v>-1.5610409999999995</c:v>
                </c:pt>
                <c:pt idx="11">
                  <c:v>2.6847119999999993</c:v>
                </c:pt>
              </c:numCache>
            </c:numRef>
          </c:yVal>
          <c:smooth val="0"/>
        </c:ser>
        <c:dLbls>
          <c:showLegendKey val="0"/>
          <c:showVal val="0"/>
          <c:showCatName val="0"/>
          <c:showSerName val="0"/>
          <c:showPercent val="0"/>
          <c:showBubbleSize val="0"/>
        </c:dLbls>
        <c:axId val="166046784"/>
        <c:axId val="166047344"/>
      </c:scatterChart>
      <c:valAx>
        <c:axId val="166046784"/>
        <c:scaling>
          <c:orientation val="minMax"/>
        </c:scaling>
        <c:delete val="0"/>
        <c:axPos val="b"/>
        <c:numFmt formatCode="0" sourceLinked="1"/>
        <c:majorTickMark val="out"/>
        <c:minorTickMark val="none"/>
        <c:tickLblPos val="nextTo"/>
        <c:crossAx val="166047344"/>
        <c:crosses val="autoZero"/>
        <c:crossBetween val="midCat"/>
      </c:valAx>
      <c:valAx>
        <c:axId val="166047344"/>
        <c:scaling>
          <c:orientation val="minMax"/>
        </c:scaling>
        <c:delete val="0"/>
        <c:axPos val="l"/>
        <c:majorGridlines/>
        <c:numFmt formatCode="0" sourceLinked="1"/>
        <c:majorTickMark val="out"/>
        <c:minorTickMark val="none"/>
        <c:tickLblPos val="nextTo"/>
        <c:crossAx val="16604678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'terajoules 2016'!$B$7</c:f>
              <c:strCache>
                <c:ptCount val="1"/>
                <c:pt idx="0">
                  <c:v>Indigenous Production</c:v>
                </c:pt>
              </c:strCache>
            </c:strRef>
          </c:tx>
          <c:marker>
            <c:symbol val="none"/>
          </c:marker>
          <c:cat>
            <c:strRef>
              <c:f>'terajoules 2016'!$D$2:$O$2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'terajoules 2016'!$C$7:$O$7</c:f>
              <c:numCache>
                <c:formatCode>0</c:formatCode>
                <c:ptCount val="13"/>
                <c:pt idx="1">
                  <c:v>3506.9855670000002</c:v>
                </c:pt>
                <c:pt idx="2">
                  <c:v>3056.864591</c:v>
                </c:pt>
                <c:pt idx="3">
                  <c:v>2452.671057</c:v>
                </c:pt>
                <c:pt idx="4">
                  <c:v>2317.5823460000001</c:v>
                </c:pt>
                <c:pt idx="5">
                  <c:v>2320.4743760000001</c:v>
                </c:pt>
                <c:pt idx="6">
                  <c:v>2117.0704110000001</c:v>
                </c:pt>
                <c:pt idx="7">
                  <c:v>2236.5558350000001</c:v>
                </c:pt>
                <c:pt idx="8">
                  <c:v>2142.6596209999998</c:v>
                </c:pt>
                <c:pt idx="9">
                  <c:v>2092.5459430000001</c:v>
                </c:pt>
                <c:pt idx="10">
                  <c:v>2114.962814</c:v>
                </c:pt>
                <c:pt idx="11">
                  <c:v>2163.8828600000002</c:v>
                </c:pt>
                <c:pt idx="12">
                  <c:v>1816.2554399999999</c:v>
                </c:pt>
              </c:numCache>
            </c:numRef>
          </c:val>
          <c:smooth val="0"/>
        </c:ser>
        <c:ser>
          <c:idx val="1"/>
          <c:order val="1"/>
          <c:tx>
            <c:strRef>
              <c:f>'terajoules 2016'!$B$8</c:f>
              <c:strCache>
                <c:ptCount val="1"/>
                <c:pt idx="0">
                  <c:v>Imports</c:v>
                </c:pt>
              </c:strCache>
            </c:strRef>
          </c:tx>
          <c:marker>
            <c:symbol val="none"/>
          </c:marker>
          <c:cat>
            <c:strRef>
              <c:f>'terajoules 2016'!$D$2:$O$2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'terajoules 2016'!$C$8:$O$8</c:f>
              <c:numCache>
                <c:formatCode>0</c:formatCode>
                <c:ptCount val="13"/>
                <c:pt idx="1">
                  <c:v>12735.19658</c:v>
                </c:pt>
                <c:pt idx="2">
                  <c:v>12465.38322</c:v>
                </c:pt>
                <c:pt idx="3">
                  <c:v>10940.041477000001</c:v>
                </c:pt>
                <c:pt idx="4">
                  <c:v>10940.041477000001</c:v>
                </c:pt>
                <c:pt idx="5">
                  <c:v>13462.565199999999</c:v>
                </c:pt>
                <c:pt idx="6">
                  <c:v>13466.140090000001</c:v>
                </c:pt>
                <c:pt idx="7">
                  <c:v>13386.762000000001</c:v>
                </c:pt>
                <c:pt idx="8">
                  <c:v>13685.08972</c:v>
                </c:pt>
                <c:pt idx="9">
                  <c:v>13560.703287</c:v>
                </c:pt>
                <c:pt idx="10">
                  <c:v>13778.198398</c:v>
                </c:pt>
                <c:pt idx="11">
                  <c:v>13447.915580000001</c:v>
                </c:pt>
                <c:pt idx="12">
                  <c:v>13061.3153</c:v>
                </c:pt>
              </c:numCache>
            </c:numRef>
          </c:val>
          <c:smooth val="0"/>
        </c:ser>
        <c:dLbls>
          <c:showLegendKey val="0"/>
          <c:showVal val="0"/>
          <c:showCatName val="0"/>
          <c:showSerName val="0"/>
          <c:showPercent val="0"/>
          <c:showBubbleSize val="0"/>
        </c:dLbls>
        <c:smooth val="0"/>
        <c:axId val="166436992"/>
        <c:axId val="166437552"/>
      </c:lineChart>
      <c:catAx>
        <c:axId val="166436992"/>
        <c:scaling>
          <c:orientation val="minMax"/>
        </c:scaling>
        <c:delete val="0"/>
        <c:axPos val="b"/>
        <c:numFmt formatCode="General" sourceLinked="0"/>
        <c:majorTickMark val="out"/>
        <c:minorTickMark val="none"/>
        <c:tickLblPos val="nextTo"/>
        <c:crossAx val="166437552"/>
        <c:crosses val="autoZero"/>
        <c:auto val="1"/>
        <c:lblAlgn val="ctr"/>
        <c:lblOffset val="100"/>
        <c:noMultiLvlLbl val="0"/>
      </c:catAx>
      <c:valAx>
        <c:axId val="166437552"/>
        <c:scaling>
          <c:orientation val="minMax"/>
        </c:scaling>
        <c:delete val="0"/>
        <c:axPos val="l"/>
        <c:majorGridlines/>
        <c:numFmt formatCode="General" sourceLinked="1"/>
        <c:majorTickMark val="out"/>
        <c:minorTickMark val="none"/>
        <c:tickLblPos val="nextTo"/>
        <c:crossAx val="16643699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'terajoules 2016'!$B$15</c:f>
              <c:strCache>
                <c:ptCount val="1"/>
                <c:pt idx="0">
                  <c:v>Gross Inland Deliveries (Calculated)</c:v>
                </c:pt>
              </c:strCache>
            </c:strRef>
          </c:tx>
          <c:marker>
            <c:symbol val="none"/>
          </c:marker>
          <c:cat>
            <c:strRef>
              <c:f>'terajoules 2016'!$D$2:$O$2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'terajoules 2016'!$C$15:$O$15</c:f>
              <c:numCache>
                <c:formatCode>0</c:formatCode>
                <c:ptCount val="13"/>
                <c:pt idx="1">
                  <c:v>16229.670736</c:v>
                </c:pt>
                <c:pt idx="2">
                  <c:v>15520.515347999999</c:v>
                </c:pt>
                <c:pt idx="3">
                  <c:v>13428.966928</c:v>
                </c:pt>
                <c:pt idx="4">
                  <c:v>13255.299229000002</c:v>
                </c:pt>
                <c:pt idx="5">
                  <c:v>15784.960123999999</c:v>
                </c:pt>
                <c:pt idx="6">
                  <c:v>15585.072116000001</c:v>
                </c:pt>
                <c:pt idx="7">
                  <c:v>15615.123199000001</c:v>
                </c:pt>
                <c:pt idx="8">
                  <c:v>15815.038454</c:v>
                </c:pt>
                <c:pt idx="9">
                  <c:v>15648.915591000001</c:v>
                </c:pt>
                <c:pt idx="10">
                  <c:v>15697.513039000001</c:v>
                </c:pt>
                <c:pt idx="11">
                  <c:v>15676.115308</c:v>
                </c:pt>
                <c:pt idx="12">
                  <c:v>14771.888792</c:v>
                </c:pt>
              </c:numCache>
            </c:numRef>
          </c:val>
          <c:smooth val="0"/>
        </c:ser>
        <c:ser>
          <c:idx val="1"/>
          <c:order val="1"/>
          <c:tx>
            <c:strRef>
              <c:f>'terajoules 2016'!$B$17</c:f>
              <c:strCache>
                <c:ptCount val="1"/>
                <c:pt idx="0">
                  <c:v>Gross Inland Deliveries Observed</c:v>
                </c:pt>
              </c:strCache>
            </c:strRef>
          </c:tx>
          <c:spPr>
            <a:ln>
              <a:solidFill>
                <a:schemeClr val="accent3">
                  <a:lumMod val="75000"/>
                </a:schemeClr>
              </a:solidFill>
            </a:ln>
          </c:spPr>
          <c:marker>
            <c:symbol val="none"/>
          </c:marker>
          <c:cat>
            <c:strRef>
              <c:f>'terajoules 2016'!$D$2:$O$2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'terajoules 2016'!$C$17:$O$17</c:f>
              <c:numCache>
                <c:formatCode>0</c:formatCode>
                <c:ptCount val="13"/>
                <c:pt idx="1">
                  <c:v>16156.427567000001</c:v>
                </c:pt>
                <c:pt idx="2">
                  <c:v>15437.524235999999</c:v>
                </c:pt>
                <c:pt idx="3">
                  <c:v>13150.429136000001</c:v>
                </c:pt>
                <c:pt idx="4">
                  <c:v>15067.194514000001</c:v>
                </c:pt>
                <c:pt idx="5">
                  <c:v>15724.162376</c:v>
                </c:pt>
                <c:pt idx="6">
                  <c:v>15459.045550999999</c:v>
                </c:pt>
                <c:pt idx="7">
                  <c:v>15435.696798999999</c:v>
                </c:pt>
                <c:pt idx="8">
                  <c:v>15659.700225000001</c:v>
                </c:pt>
                <c:pt idx="9">
                  <c:v>15552.181812999999</c:v>
                </c:pt>
                <c:pt idx="10">
                  <c:v>15610.016849</c:v>
                </c:pt>
                <c:pt idx="11">
                  <c:v>15614.167971999999</c:v>
                </c:pt>
                <c:pt idx="12">
                  <c:v>14699.553841999999</c:v>
                </c:pt>
              </c:numCache>
            </c:numRef>
          </c:val>
          <c:smooth val="0"/>
        </c:ser>
        <c:dLbls>
          <c:showLegendKey val="0"/>
          <c:showVal val="0"/>
          <c:showCatName val="0"/>
          <c:showSerName val="0"/>
          <c:showPercent val="0"/>
          <c:showBubbleSize val="0"/>
        </c:dLbls>
        <c:smooth val="0"/>
        <c:axId val="166440912"/>
        <c:axId val="166441472"/>
      </c:lineChart>
      <c:catAx>
        <c:axId val="166440912"/>
        <c:scaling>
          <c:orientation val="minMax"/>
        </c:scaling>
        <c:delete val="0"/>
        <c:axPos val="b"/>
        <c:numFmt formatCode="General" sourceLinked="0"/>
        <c:majorTickMark val="out"/>
        <c:minorTickMark val="none"/>
        <c:tickLblPos val="nextTo"/>
        <c:crossAx val="166441472"/>
        <c:crosses val="autoZero"/>
        <c:auto val="1"/>
        <c:lblAlgn val="ctr"/>
        <c:lblOffset val="100"/>
        <c:noMultiLvlLbl val="0"/>
      </c:catAx>
      <c:valAx>
        <c:axId val="166441472"/>
        <c:scaling>
          <c:orientation val="minMax"/>
        </c:scaling>
        <c:delete val="0"/>
        <c:axPos val="l"/>
        <c:majorGridlines/>
        <c:numFmt formatCode="General" sourceLinked="1"/>
        <c:majorTickMark val="out"/>
        <c:minorTickMark val="none"/>
        <c:tickLblPos val="nextTo"/>
        <c:crossAx val="16644091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'terajoules 2016'!$B$15:$C$15</c:f>
              <c:strCache>
                <c:ptCount val="2"/>
                <c:pt idx="0">
                  <c:v>Gross Inland Deliveries (Calculated)</c:v>
                </c:pt>
              </c:strCache>
            </c:strRef>
          </c:tx>
          <c:spPr>
            <a:ln w="28575">
              <a:noFill/>
            </a:ln>
          </c:spPr>
          <c:xVal>
            <c:strRef>
              <c:f>'terajoules 2016'!$D$2:$O$2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'terajoules 2016'!$D$15:$O$15</c:f>
              <c:numCache>
                <c:formatCode>0</c:formatCode>
                <c:ptCount val="12"/>
                <c:pt idx="0">
                  <c:v>16229.670736</c:v>
                </c:pt>
                <c:pt idx="1">
                  <c:v>15520.515347999999</c:v>
                </c:pt>
                <c:pt idx="2">
                  <c:v>13428.966928</c:v>
                </c:pt>
                <c:pt idx="3">
                  <c:v>13255.299229000002</c:v>
                </c:pt>
                <c:pt idx="4">
                  <c:v>15784.960123999999</c:v>
                </c:pt>
                <c:pt idx="5">
                  <c:v>15585.072116000001</c:v>
                </c:pt>
                <c:pt idx="6">
                  <c:v>15615.123199000001</c:v>
                </c:pt>
                <c:pt idx="7">
                  <c:v>15815.038454</c:v>
                </c:pt>
                <c:pt idx="8">
                  <c:v>15648.915591000001</c:v>
                </c:pt>
                <c:pt idx="9">
                  <c:v>15697.513039000001</c:v>
                </c:pt>
                <c:pt idx="10">
                  <c:v>15676.115308</c:v>
                </c:pt>
                <c:pt idx="11">
                  <c:v>14771.888792</c:v>
                </c:pt>
              </c:numCache>
            </c:numRef>
          </c:yVal>
          <c:smooth val="0"/>
        </c:ser>
        <c:ser>
          <c:idx val="1"/>
          <c:order val="1"/>
          <c:tx>
            <c:strRef>
              <c:f>'terajoules 2016'!$B$17</c:f>
              <c:strCache>
                <c:ptCount val="1"/>
                <c:pt idx="0">
                  <c:v>Gross Inland Deliveries Observed</c:v>
                </c:pt>
              </c:strCache>
            </c:strRef>
          </c:tx>
          <c:spPr>
            <a:ln w="28575">
              <a:noFill/>
            </a:ln>
          </c:spPr>
          <c:xVal>
            <c:strRef>
              <c:f>'terajoules 2016'!$D$2:$O$2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'terajoules 2016'!$D$17:$O$17</c:f>
              <c:numCache>
                <c:formatCode>0</c:formatCode>
                <c:ptCount val="12"/>
                <c:pt idx="0">
                  <c:v>16156.427567000001</c:v>
                </c:pt>
                <c:pt idx="1">
                  <c:v>15437.524235999999</c:v>
                </c:pt>
                <c:pt idx="2">
                  <c:v>13150.429136000001</c:v>
                </c:pt>
                <c:pt idx="3">
                  <c:v>15067.194514000001</c:v>
                </c:pt>
                <c:pt idx="4">
                  <c:v>15724.162376</c:v>
                </c:pt>
                <c:pt idx="5">
                  <c:v>15459.045550999999</c:v>
                </c:pt>
                <c:pt idx="6">
                  <c:v>15435.696798999999</c:v>
                </c:pt>
                <c:pt idx="7">
                  <c:v>15659.700225000001</c:v>
                </c:pt>
                <c:pt idx="8">
                  <c:v>15552.181812999999</c:v>
                </c:pt>
                <c:pt idx="9">
                  <c:v>15610.016849</c:v>
                </c:pt>
                <c:pt idx="10">
                  <c:v>15614.167971999999</c:v>
                </c:pt>
                <c:pt idx="11">
                  <c:v>14699.553841999999</c:v>
                </c:pt>
              </c:numCache>
            </c:numRef>
          </c:yVal>
          <c:smooth val="0"/>
        </c:ser>
        <c:dLbls>
          <c:showLegendKey val="0"/>
          <c:showVal val="0"/>
          <c:showCatName val="0"/>
          <c:showSerName val="0"/>
          <c:showPercent val="0"/>
          <c:showBubbleSize val="0"/>
        </c:dLbls>
        <c:axId val="166630160"/>
        <c:axId val="166630720"/>
      </c:scatterChart>
      <c:valAx>
        <c:axId val="166630160"/>
        <c:scaling>
          <c:orientation val="minMax"/>
        </c:scaling>
        <c:delete val="0"/>
        <c:axPos val="b"/>
        <c:numFmt formatCode="0" sourceLinked="1"/>
        <c:majorTickMark val="out"/>
        <c:minorTickMark val="none"/>
        <c:tickLblPos val="nextTo"/>
        <c:crossAx val="166630720"/>
        <c:crosses val="autoZero"/>
        <c:crossBetween val="midCat"/>
      </c:valAx>
      <c:valAx>
        <c:axId val="166630720"/>
        <c:scaling>
          <c:orientation val="minMax"/>
        </c:scaling>
        <c:delete val="0"/>
        <c:axPos val="l"/>
        <c:majorGridlines/>
        <c:numFmt formatCode="0" sourceLinked="1"/>
        <c:majorTickMark val="out"/>
        <c:minorTickMark val="none"/>
        <c:tickLblPos val="nextTo"/>
        <c:crossAx val="166630160"/>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'terajoules 2016'!$B$14:$C$14</c:f>
              <c:strCache>
                <c:ptCount val="2"/>
                <c:pt idx="0">
                  <c:v>Stock Change</c:v>
                </c:pt>
              </c:strCache>
            </c:strRef>
          </c:tx>
          <c:spPr>
            <a:ln w="28575">
              <a:noFill/>
            </a:ln>
          </c:spPr>
          <c:xVal>
            <c:strRef>
              <c:f>'terajoules 2016'!$D$2:$O$2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'terajoules 2016'!$D$14:$O$14</c:f>
              <c:numCache>
                <c:formatCode>0</c:formatCode>
                <c:ptCount val="12"/>
                <c:pt idx="0">
                  <c:v>12.511411000000001</c:v>
                </c:pt>
                <c:pt idx="1">
                  <c:v>1.7324630000000001</c:v>
                </c:pt>
                <c:pt idx="2">
                  <c:v>-36.254393999999998</c:v>
                </c:pt>
                <c:pt idx="3">
                  <c:v>2.3245939999999998</c:v>
                </c:pt>
                <c:pt idx="4">
                  <c:v>-1.9205479999999999</c:v>
                </c:pt>
                <c:pt idx="5">
                  <c:v>-1.861615</c:v>
                </c:pt>
                <c:pt idx="6">
                  <c:v>8.1946359999999991</c:v>
                </c:pt>
                <c:pt idx="7">
                  <c:v>12.710887</c:v>
                </c:pt>
                <c:pt idx="8">
                  <c:v>4.3336389999999998</c:v>
                </c:pt>
                <c:pt idx="9">
                  <c:v>195.64817300000001</c:v>
                </c:pt>
                <c:pt idx="10">
                  <c:v>-64.316867999999999</c:v>
                </c:pt>
                <c:pt idx="11">
                  <c:v>105.68194800000001</c:v>
                </c:pt>
              </c:numCache>
            </c:numRef>
          </c:yVal>
          <c:smooth val="0"/>
        </c:ser>
        <c:ser>
          <c:idx val="0"/>
          <c:order val="1"/>
          <c:tx>
            <c:strRef>
              <c:f>'terajoules 2016'!$B$42:$C$42</c:f>
              <c:strCache>
                <c:ptCount val="2"/>
                <c:pt idx="0">
                  <c:v>Calculated Stock changes for M-1</c:v>
                </c:pt>
              </c:strCache>
            </c:strRef>
          </c:tx>
          <c:spPr>
            <a:ln w="28575">
              <a:noFill/>
            </a:ln>
          </c:spPr>
          <c:xVal>
            <c:strRef>
              <c:f>'terajoules 2016'!$D$2:$O$2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'terajoules 2016'!$D$42:$O$42</c:f>
              <c:numCache>
                <c:formatCode>0</c:formatCode>
                <c:ptCount val="12"/>
                <c:pt idx="0">
                  <c:v>12.512219999999985</c:v>
                </c:pt>
                <c:pt idx="1">
                  <c:v>1.7308470000000113</c:v>
                </c:pt>
                <c:pt idx="2">
                  <c:v>-36.243357000000003</c:v>
                </c:pt>
                <c:pt idx="3">
                  <c:v>2.3257429999999886</c:v>
                </c:pt>
                <c:pt idx="4">
                  <c:v>-1.9220839999999839</c:v>
                </c:pt>
                <c:pt idx="5">
                  <c:v>23.850047999999987</c:v>
                </c:pt>
                <c:pt idx="6">
                  <c:v>8.1942099999999982</c:v>
                </c:pt>
                <c:pt idx="7">
                  <c:v>12.710150999999996</c:v>
                </c:pt>
                <c:pt idx="8">
                  <c:v>4.3297840000000178</c:v>
                </c:pt>
                <c:pt idx="9">
                  <c:v>195.64570999999998</c:v>
                </c:pt>
                <c:pt idx="10">
                  <c:v>-64.322912999999971</c:v>
                </c:pt>
                <c:pt idx="11">
                  <c:v>105.69403899999998</c:v>
                </c:pt>
              </c:numCache>
            </c:numRef>
          </c:yVal>
          <c:smooth val="0"/>
        </c:ser>
        <c:dLbls>
          <c:showLegendKey val="0"/>
          <c:showVal val="0"/>
          <c:showCatName val="0"/>
          <c:showSerName val="0"/>
          <c:showPercent val="0"/>
          <c:showBubbleSize val="0"/>
        </c:dLbls>
        <c:axId val="166634080"/>
        <c:axId val="166634640"/>
      </c:scatterChart>
      <c:valAx>
        <c:axId val="166634080"/>
        <c:scaling>
          <c:orientation val="minMax"/>
        </c:scaling>
        <c:delete val="0"/>
        <c:axPos val="b"/>
        <c:numFmt formatCode="0" sourceLinked="1"/>
        <c:majorTickMark val="out"/>
        <c:minorTickMark val="none"/>
        <c:tickLblPos val="nextTo"/>
        <c:crossAx val="166634640"/>
        <c:crosses val="autoZero"/>
        <c:crossBetween val="midCat"/>
      </c:valAx>
      <c:valAx>
        <c:axId val="166634640"/>
        <c:scaling>
          <c:orientation val="minMax"/>
        </c:scaling>
        <c:delete val="0"/>
        <c:axPos val="l"/>
        <c:majorGridlines/>
        <c:numFmt formatCode="0" sourceLinked="1"/>
        <c:majorTickMark val="out"/>
        <c:minorTickMark val="none"/>
        <c:tickLblPos val="nextTo"/>
        <c:crossAx val="166634080"/>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'cubic meters 2017'!$B$7</c:f>
              <c:strCache>
                <c:ptCount val="1"/>
                <c:pt idx="0">
                  <c:v>Indigenous Production</c:v>
                </c:pt>
              </c:strCache>
            </c:strRef>
          </c:tx>
          <c:marker>
            <c:symbol val="none"/>
          </c:marker>
          <c:cat>
            <c:strRef>
              <c:f>'cubic meters 2017'!$D$2:$O$2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'cubic meters 2017'!$C$7:$O$7</c:f>
              <c:numCache>
                <c:formatCode>0</c:formatCode>
                <c:ptCount val="13"/>
                <c:pt idx="1">
                  <c:v>52.963689000000002</c:v>
                </c:pt>
                <c:pt idx="2">
                  <c:v>51.204121999999998</c:v>
                </c:pt>
                <c:pt idx="3">
                  <c:v>46.658321000000001</c:v>
                </c:pt>
                <c:pt idx="4">
                  <c:v>48.936521999999997</c:v>
                </c:pt>
                <c:pt idx="5">
                  <c:v>53.647652999999998</c:v>
                </c:pt>
                <c:pt idx="6">
                  <c:v>49.480046999999999</c:v>
                </c:pt>
                <c:pt idx="7">
                  <c:v>56.297184000000001</c:v>
                </c:pt>
                <c:pt idx="8">
                  <c:v>59.220768</c:v>
                </c:pt>
                <c:pt idx="9">
                  <c:v>56.342776999999998</c:v>
                </c:pt>
                <c:pt idx="10">
                  <c:v>57.355448000000003</c:v>
                </c:pt>
                <c:pt idx="11">
                  <c:v>54.727257999999999</c:v>
                </c:pt>
                <c:pt idx="12">
                  <c:v>56.442583999999997</c:v>
                </c:pt>
              </c:numCache>
            </c:numRef>
          </c:val>
          <c:smooth val="0"/>
        </c:ser>
        <c:ser>
          <c:idx val="1"/>
          <c:order val="1"/>
          <c:tx>
            <c:strRef>
              <c:f>'cubic meters 2017'!$B$8</c:f>
              <c:strCache>
                <c:ptCount val="1"/>
                <c:pt idx="0">
                  <c:v>Imports</c:v>
                </c:pt>
              </c:strCache>
            </c:strRef>
          </c:tx>
          <c:marker>
            <c:symbol val="none"/>
          </c:marker>
          <c:cat>
            <c:strRef>
              <c:f>'cubic meters 2017'!$D$2:$O$2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'cubic meters 2017'!$C$8:$O$8</c:f>
              <c:numCache>
                <c:formatCode>0</c:formatCode>
                <c:ptCount val="13"/>
                <c:pt idx="1">
                  <c:v>343.71854100000002</c:v>
                </c:pt>
                <c:pt idx="2">
                  <c:v>320.04349999999999</c:v>
                </c:pt>
                <c:pt idx="3">
                  <c:v>287.18523499999998</c:v>
                </c:pt>
                <c:pt idx="4">
                  <c:v>335.01501400000001</c:v>
                </c:pt>
                <c:pt idx="5">
                  <c:v>345.71140400000002</c:v>
                </c:pt>
                <c:pt idx="6">
                  <c:v>350.63049699999999</c:v>
                </c:pt>
                <c:pt idx="7">
                  <c:v>347.14187600000002</c:v>
                </c:pt>
                <c:pt idx="8">
                  <c:v>349.47212500000001</c:v>
                </c:pt>
                <c:pt idx="9">
                  <c:v>342.260989</c:v>
                </c:pt>
                <c:pt idx="10">
                  <c:v>367.07317399999999</c:v>
                </c:pt>
                <c:pt idx="11">
                  <c:v>349.18963200000002</c:v>
                </c:pt>
                <c:pt idx="12">
                  <c:v>362.16368899999998</c:v>
                </c:pt>
              </c:numCache>
            </c:numRef>
          </c:val>
          <c:smooth val="0"/>
        </c:ser>
        <c:dLbls>
          <c:showLegendKey val="0"/>
          <c:showVal val="0"/>
          <c:showCatName val="0"/>
          <c:showSerName val="0"/>
          <c:showPercent val="0"/>
          <c:showBubbleSize val="0"/>
        </c:dLbls>
        <c:smooth val="0"/>
        <c:axId val="167379472"/>
        <c:axId val="167380032"/>
      </c:lineChart>
      <c:catAx>
        <c:axId val="167379472"/>
        <c:scaling>
          <c:orientation val="minMax"/>
        </c:scaling>
        <c:delete val="0"/>
        <c:axPos val="b"/>
        <c:numFmt formatCode="General" sourceLinked="0"/>
        <c:majorTickMark val="out"/>
        <c:minorTickMark val="none"/>
        <c:tickLblPos val="nextTo"/>
        <c:crossAx val="167380032"/>
        <c:crosses val="autoZero"/>
        <c:auto val="1"/>
        <c:lblAlgn val="ctr"/>
        <c:lblOffset val="100"/>
        <c:noMultiLvlLbl val="0"/>
      </c:catAx>
      <c:valAx>
        <c:axId val="167380032"/>
        <c:scaling>
          <c:orientation val="minMax"/>
        </c:scaling>
        <c:delete val="0"/>
        <c:axPos val="l"/>
        <c:majorGridlines/>
        <c:numFmt formatCode="General" sourceLinked="1"/>
        <c:majorTickMark val="out"/>
        <c:minorTickMark val="none"/>
        <c:tickLblPos val="nextTo"/>
        <c:crossAx val="16737947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'cubic meters 2017'!$B$15</c:f>
              <c:strCache>
                <c:ptCount val="1"/>
                <c:pt idx="0">
                  <c:v>Gross Inland Deliveries (Calculated)</c:v>
                </c:pt>
              </c:strCache>
            </c:strRef>
          </c:tx>
          <c:marker>
            <c:symbol val="none"/>
          </c:marker>
          <c:cat>
            <c:strRef>
              <c:f>'cubic meters 2017'!$D$2:$O$2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'cubic meters 2017'!$C$15:$O$15</c:f>
              <c:numCache>
                <c:formatCode>0</c:formatCode>
                <c:ptCount val="13"/>
                <c:pt idx="1">
                  <c:v>395.96634999999998</c:v>
                </c:pt>
                <c:pt idx="2">
                  <c:v>369.21805999999998</c:v>
                </c:pt>
                <c:pt idx="3">
                  <c:v>328.36091299999998</c:v>
                </c:pt>
                <c:pt idx="4">
                  <c:v>384.76563100000004</c:v>
                </c:pt>
                <c:pt idx="5">
                  <c:v>400.64494100000002</c:v>
                </c:pt>
                <c:pt idx="6">
                  <c:v>398.30299000000002</c:v>
                </c:pt>
                <c:pt idx="7">
                  <c:v>405.81257800000003</c:v>
                </c:pt>
                <c:pt idx="8">
                  <c:v>407.119372</c:v>
                </c:pt>
                <c:pt idx="9">
                  <c:v>397.89270399999998</c:v>
                </c:pt>
                <c:pt idx="10">
                  <c:v>424.44608700000003</c:v>
                </c:pt>
                <c:pt idx="11">
                  <c:v>405.81057900000002</c:v>
                </c:pt>
                <c:pt idx="12">
                  <c:v>418.69905899999998</c:v>
                </c:pt>
              </c:numCache>
            </c:numRef>
          </c:val>
          <c:smooth val="0"/>
        </c:ser>
        <c:ser>
          <c:idx val="2"/>
          <c:order val="1"/>
          <c:tx>
            <c:strRef>
              <c:f>'cubic meters 2017'!$B$17</c:f>
              <c:strCache>
                <c:ptCount val="1"/>
                <c:pt idx="0">
                  <c:v>Gross Inland Deliveries Observed</c:v>
                </c:pt>
              </c:strCache>
            </c:strRef>
          </c:tx>
          <c:marker>
            <c:symbol val="none"/>
          </c:marker>
          <c:cat>
            <c:strRef>
              <c:f>'cubic meters 2017'!$D$2:$O$2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'cubic meters 2017'!$C$17:$O$17</c:f>
              <c:numCache>
                <c:formatCode>0</c:formatCode>
                <c:ptCount val="13"/>
                <c:pt idx="1">
                  <c:v>394.11601999999999</c:v>
                </c:pt>
                <c:pt idx="2">
                  <c:v>367.117276</c:v>
                </c:pt>
                <c:pt idx="3">
                  <c:v>334.67679399999997</c:v>
                </c:pt>
                <c:pt idx="4">
                  <c:v>382.28635500000001</c:v>
                </c:pt>
                <c:pt idx="5">
                  <c:v>396.15406400000001</c:v>
                </c:pt>
                <c:pt idx="6">
                  <c:v>393.33255000000003</c:v>
                </c:pt>
                <c:pt idx="7">
                  <c:v>401.588705</c:v>
                </c:pt>
                <c:pt idx="8">
                  <c:v>403.82649700000002</c:v>
                </c:pt>
                <c:pt idx="9">
                  <c:v>397.04466400000001</c:v>
                </c:pt>
                <c:pt idx="10">
                  <c:v>416.00831399999998</c:v>
                </c:pt>
                <c:pt idx="11">
                  <c:v>399.70801899999998</c:v>
                </c:pt>
                <c:pt idx="12">
                  <c:v>411.67834599999998</c:v>
                </c:pt>
              </c:numCache>
            </c:numRef>
          </c:val>
          <c:smooth val="0"/>
        </c:ser>
        <c:dLbls>
          <c:showLegendKey val="0"/>
          <c:showVal val="0"/>
          <c:showCatName val="0"/>
          <c:showSerName val="0"/>
          <c:showPercent val="0"/>
          <c:showBubbleSize val="0"/>
        </c:dLbls>
        <c:smooth val="0"/>
        <c:axId val="167412448"/>
        <c:axId val="167413008"/>
      </c:lineChart>
      <c:catAx>
        <c:axId val="167412448"/>
        <c:scaling>
          <c:orientation val="minMax"/>
        </c:scaling>
        <c:delete val="0"/>
        <c:axPos val="b"/>
        <c:numFmt formatCode="General" sourceLinked="0"/>
        <c:majorTickMark val="out"/>
        <c:minorTickMark val="none"/>
        <c:tickLblPos val="nextTo"/>
        <c:crossAx val="167413008"/>
        <c:crosses val="autoZero"/>
        <c:auto val="1"/>
        <c:lblAlgn val="ctr"/>
        <c:lblOffset val="100"/>
        <c:noMultiLvlLbl val="0"/>
      </c:catAx>
      <c:valAx>
        <c:axId val="167413008"/>
        <c:scaling>
          <c:orientation val="minMax"/>
        </c:scaling>
        <c:delete val="0"/>
        <c:axPos val="l"/>
        <c:majorGridlines/>
        <c:numFmt formatCode="General" sourceLinked="1"/>
        <c:majorTickMark val="out"/>
        <c:minorTickMark val="none"/>
        <c:tickLblPos val="nextTo"/>
        <c:crossAx val="16741244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'cubic meters 2017'!$B$15:$C$15</c:f>
              <c:strCache>
                <c:ptCount val="2"/>
                <c:pt idx="0">
                  <c:v>Gross Inland Deliveries (Calculated)</c:v>
                </c:pt>
              </c:strCache>
            </c:strRef>
          </c:tx>
          <c:spPr>
            <a:ln w="28575">
              <a:noFill/>
            </a:ln>
          </c:spPr>
          <c:xVal>
            <c:strRef>
              <c:f>'cubic meters 2017'!$D$2:$O$2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'cubic meters 2017'!$D$15:$O$15</c:f>
              <c:numCache>
                <c:formatCode>0</c:formatCode>
                <c:ptCount val="12"/>
                <c:pt idx="0">
                  <c:v>395.96634999999998</c:v>
                </c:pt>
                <c:pt idx="1">
                  <c:v>369.21805999999998</c:v>
                </c:pt>
                <c:pt idx="2">
                  <c:v>328.36091299999998</c:v>
                </c:pt>
                <c:pt idx="3">
                  <c:v>384.76563100000004</c:v>
                </c:pt>
                <c:pt idx="4">
                  <c:v>400.64494100000002</c:v>
                </c:pt>
                <c:pt idx="5">
                  <c:v>398.30299000000002</c:v>
                </c:pt>
                <c:pt idx="6">
                  <c:v>405.81257800000003</c:v>
                </c:pt>
                <c:pt idx="7">
                  <c:v>407.119372</c:v>
                </c:pt>
                <c:pt idx="8">
                  <c:v>397.89270399999998</c:v>
                </c:pt>
                <c:pt idx="9">
                  <c:v>424.44608700000003</c:v>
                </c:pt>
                <c:pt idx="10">
                  <c:v>405.81057900000002</c:v>
                </c:pt>
                <c:pt idx="11">
                  <c:v>418.69905899999998</c:v>
                </c:pt>
              </c:numCache>
            </c:numRef>
          </c:yVal>
          <c:smooth val="0"/>
        </c:ser>
        <c:ser>
          <c:idx val="1"/>
          <c:order val="1"/>
          <c:tx>
            <c:strRef>
              <c:f>'cubic meters 2017'!$B$17</c:f>
              <c:strCache>
                <c:ptCount val="1"/>
                <c:pt idx="0">
                  <c:v>Gross Inland Deliveries Observed</c:v>
                </c:pt>
              </c:strCache>
            </c:strRef>
          </c:tx>
          <c:spPr>
            <a:ln w="28575">
              <a:noFill/>
            </a:ln>
          </c:spPr>
          <c:xVal>
            <c:strRef>
              <c:f>'cubic meters 2017'!$D$2:$O$2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'cubic meters 2017'!$D$17:$O$17</c:f>
              <c:numCache>
                <c:formatCode>0</c:formatCode>
                <c:ptCount val="12"/>
                <c:pt idx="0">
                  <c:v>394.11601999999999</c:v>
                </c:pt>
                <c:pt idx="1">
                  <c:v>367.117276</c:v>
                </c:pt>
                <c:pt idx="2">
                  <c:v>334.67679399999997</c:v>
                </c:pt>
                <c:pt idx="3">
                  <c:v>382.28635500000001</c:v>
                </c:pt>
                <c:pt idx="4">
                  <c:v>396.15406400000001</c:v>
                </c:pt>
                <c:pt idx="5">
                  <c:v>393.33255000000003</c:v>
                </c:pt>
                <c:pt idx="6">
                  <c:v>401.588705</c:v>
                </c:pt>
                <c:pt idx="7">
                  <c:v>403.82649700000002</c:v>
                </c:pt>
                <c:pt idx="8">
                  <c:v>397.04466400000001</c:v>
                </c:pt>
                <c:pt idx="9">
                  <c:v>416.00831399999998</c:v>
                </c:pt>
                <c:pt idx="10">
                  <c:v>399.70801899999998</c:v>
                </c:pt>
                <c:pt idx="11">
                  <c:v>411.67834599999998</c:v>
                </c:pt>
              </c:numCache>
            </c:numRef>
          </c:yVal>
          <c:smooth val="0"/>
        </c:ser>
        <c:dLbls>
          <c:showLegendKey val="0"/>
          <c:showVal val="0"/>
          <c:showCatName val="0"/>
          <c:showSerName val="0"/>
          <c:showPercent val="0"/>
          <c:showBubbleSize val="0"/>
        </c:dLbls>
        <c:axId val="167416368"/>
        <c:axId val="167416928"/>
      </c:scatterChart>
      <c:valAx>
        <c:axId val="167416368"/>
        <c:scaling>
          <c:orientation val="minMax"/>
        </c:scaling>
        <c:delete val="0"/>
        <c:axPos val="b"/>
        <c:numFmt formatCode="0" sourceLinked="1"/>
        <c:majorTickMark val="out"/>
        <c:minorTickMark val="none"/>
        <c:tickLblPos val="nextTo"/>
        <c:crossAx val="167416928"/>
        <c:crosses val="autoZero"/>
        <c:crossBetween val="midCat"/>
      </c:valAx>
      <c:valAx>
        <c:axId val="167416928"/>
        <c:scaling>
          <c:orientation val="minMax"/>
        </c:scaling>
        <c:delete val="0"/>
        <c:axPos val="l"/>
        <c:majorGridlines/>
        <c:numFmt formatCode="0" sourceLinked="1"/>
        <c:majorTickMark val="out"/>
        <c:minorTickMark val="none"/>
        <c:tickLblPos val="nextTo"/>
        <c:crossAx val="16741636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'cubic meters 2015  '!$B$15</c:f>
              <c:strCache>
                <c:ptCount val="1"/>
                <c:pt idx="0">
                  <c:v>Gross Inland Deliveries (Calculated)</c:v>
                </c:pt>
              </c:strCache>
            </c:strRef>
          </c:tx>
          <c:marker>
            <c:symbol val="none"/>
          </c:marker>
          <c:cat>
            <c:strRef>
              <c:f>'cubic meters 2015  '!$D$2:$O$2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'cubic meters 2015  '!$C$15:$O$15</c:f>
              <c:numCache>
                <c:formatCode>0</c:formatCode>
                <c:ptCount val="13"/>
                <c:pt idx="1">
                  <c:v>398.89321100000001</c:v>
                </c:pt>
                <c:pt idx="2">
                  <c:v>389.16848099999999</c:v>
                </c:pt>
                <c:pt idx="3">
                  <c:v>382.92897799999997</c:v>
                </c:pt>
                <c:pt idx="4">
                  <c:v>396.895826</c:v>
                </c:pt>
                <c:pt idx="5">
                  <c:v>422.98377399999998</c:v>
                </c:pt>
                <c:pt idx="6">
                  <c:v>419.992885</c:v>
                </c:pt>
                <c:pt idx="7">
                  <c:v>420.875744</c:v>
                </c:pt>
                <c:pt idx="8">
                  <c:v>419.882971</c:v>
                </c:pt>
                <c:pt idx="9">
                  <c:v>400.637021</c:v>
                </c:pt>
                <c:pt idx="10">
                  <c:v>411.72889199999997</c:v>
                </c:pt>
                <c:pt idx="11">
                  <c:v>411.93552899999992</c:v>
                </c:pt>
                <c:pt idx="12">
                  <c:v>393.50625899999994</c:v>
                </c:pt>
              </c:numCache>
            </c:numRef>
          </c:val>
          <c:smooth val="0"/>
        </c:ser>
        <c:ser>
          <c:idx val="2"/>
          <c:order val="1"/>
          <c:tx>
            <c:strRef>
              <c:f>'cubic meters 2015  '!$B$17</c:f>
              <c:strCache>
                <c:ptCount val="1"/>
                <c:pt idx="0">
                  <c:v>Gross Inland Deliveries Observed</c:v>
                </c:pt>
              </c:strCache>
            </c:strRef>
          </c:tx>
          <c:marker>
            <c:symbol val="none"/>
          </c:marker>
          <c:cat>
            <c:strRef>
              <c:f>'cubic meters 2015  '!$D$2:$O$2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'cubic meters 2015  '!$C$17:$O$17</c:f>
              <c:numCache>
                <c:formatCode>0</c:formatCode>
                <c:ptCount val="13"/>
                <c:pt idx="1">
                  <c:v>384.35629</c:v>
                </c:pt>
                <c:pt idx="2">
                  <c:v>374.14960600000001</c:v>
                </c:pt>
                <c:pt idx="3">
                  <c:v>267.76741900000002</c:v>
                </c:pt>
                <c:pt idx="4">
                  <c:v>383.16107</c:v>
                </c:pt>
                <c:pt idx="5">
                  <c:v>407.57288899999998</c:v>
                </c:pt>
                <c:pt idx="6">
                  <c:v>403.67284799999999</c:v>
                </c:pt>
                <c:pt idx="7">
                  <c:v>404.78851900000001</c:v>
                </c:pt>
                <c:pt idx="8">
                  <c:v>400.46704199999999</c:v>
                </c:pt>
                <c:pt idx="9">
                  <c:v>381.52059800000001</c:v>
                </c:pt>
                <c:pt idx="10">
                  <c:v>393.78987999999998</c:v>
                </c:pt>
                <c:pt idx="11">
                  <c:v>393.99236999999999</c:v>
                </c:pt>
                <c:pt idx="12">
                  <c:v>395.52041000000003</c:v>
                </c:pt>
              </c:numCache>
            </c:numRef>
          </c:val>
          <c:smooth val="0"/>
        </c:ser>
        <c:dLbls>
          <c:showLegendKey val="0"/>
          <c:showVal val="0"/>
          <c:showCatName val="0"/>
          <c:showSerName val="0"/>
          <c:showPercent val="0"/>
          <c:showBubbleSize val="0"/>
        </c:dLbls>
        <c:smooth val="0"/>
        <c:axId val="164582448"/>
        <c:axId val="164583008"/>
      </c:lineChart>
      <c:catAx>
        <c:axId val="164582448"/>
        <c:scaling>
          <c:orientation val="minMax"/>
        </c:scaling>
        <c:delete val="0"/>
        <c:axPos val="b"/>
        <c:numFmt formatCode="General" sourceLinked="0"/>
        <c:majorTickMark val="out"/>
        <c:minorTickMark val="none"/>
        <c:tickLblPos val="nextTo"/>
        <c:crossAx val="164583008"/>
        <c:crosses val="autoZero"/>
        <c:auto val="1"/>
        <c:lblAlgn val="ctr"/>
        <c:lblOffset val="100"/>
        <c:noMultiLvlLbl val="0"/>
      </c:catAx>
      <c:valAx>
        <c:axId val="164583008"/>
        <c:scaling>
          <c:orientation val="minMax"/>
        </c:scaling>
        <c:delete val="0"/>
        <c:axPos val="l"/>
        <c:majorGridlines/>
        <c:numFmt formatCode="General" sourceLinked="1"/>
        <c:majorTickMark val="out"/>
        <c:minorTickMark val="none"/>
        <c:tickLblPos val="nextTo"/>
        <c:crossAx val="16458244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'cubic meters 2017'!$B$14:$C$14</c:f>
              <c:strCache>
                <c:ptCount val="2"/>
                <c:pt idx="0">
                  <c:v>Stock Change</c:v>
                </c:pt>
              </c:strCache>
            </c:strRef>
          </c:tx>
          <c:spPr>
            <a:ln w="28575">
              <a:noFill/>
            </a:ln>
          </c:spPr>
          <c:xVal>
            <c:strRef>
              <c:f>'cubic meters 2017'!$D$2:$O$2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'cubic meters 2017'!$D$14:$O$14</c:f>
              <c:numCache>
                <c:formatCode>0</c:formatCode>
                <c:ptCount val="12"/>
                <c:pt idx="0">
                  <c:v>0.71587999999999996</c:v>
                </c:pt>
                <c:pt idx="1">
                  <c:v>2.0295619999999999</c:v>
                </c:pt>
                <c:pt idx="2">
                  <c:v>5.4826430000000004</c:v>
                </c:pt>
                <c:pt idx="3">
                  <c:v>-0.81409500000000001</c:v>
                </c:pt>
                <c:pt idx="4">
                  <c:v>-1.285884</c:v>
                </c:pt>
                <c:pt idx="5">
                  <c:v>1.8075540000000001</c:v>
                </c:pt>
                <c:pt idx="6">
                  <c:v>-2.3735179999999998</c:v>
                </c:pt>
                <c:pt idx="7">
                  <c:v>1.5735209999999999</c:v>
                </c:pt>
                <c:pt idx="8">
                  <c:v>0.71106199999999997</c:v>
                </c:pt>
                <c:pt idx="9">
                  <c:v>-1.7465000000000001E-2</c:v>
                </c:pt>
                <c:pt idx="10">
                  <c:v>-1.893689</c:v>
                </c:pt>
                <c:pt idx="11">
                  <c:v>-9.2785999999999993E-2</c:v>
                </c:pt>
              </c:numCache>
            </c:numRef>
          </c:yVal>
          <c:smooth val="0"/>
        </c:ser>
        <c:ser>
          <c:idx val="0"/>
          <c:order val="1"/>
          <c:tx>
            <c:strRef>
              <c:f>'cubic meters 2017'!$B$41:$C$41</c:f>
              <c:strCache>
                <c:ptCount val="2"/>
                <c:pt idx="0">
                  <c:v>Calculated Stock changes for M-1</c:v>
                </c:pt>
              </c:strCache>
            </c:strRef>
          </c:tx>
          <c:spPr>
            <a:ln w="28575">
              <a:noFill/>
            </a:ln>
          </c:spPr>
          <c:xVal>
            <c:strRef>
              <c:f>'cubic meters 2017'!$D$2:$O$2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'cubic meters 2017'!$D$41:$O$41</c:f>
              <c:numCache>
                <c:formatCode>0</c:formatCode>
                <c:ptCount val="12"/>
                <c:pt idx="0">
                  <c:v>0.71587900000000104</c:v>
                </c:pt>
                <c:pt idx="1">
                  <c:v>-5.0383330000000006</c:v>
                </c:pt>
                <c:pt idx="2">
                  <c:v>-2</c:v>
                </c:pt>
                <c:pt idx="3">
                  <c:v>0</c:v>
                </c:pt>
                <c:pt idx="4">
                  <c:v>-2</c:v>
                </c:pt>
                <c:pt idx="5" formatCode="General">
                  <c:v>2</c:v>
                </c:pt>
                <c:pt idx="6" formatCode="General">
                  <c:v>-2</c:v>
                </c:pt>
                <c:pt idx="7" formatCode="General">
                  <c:v>1</c:v>
                </c:pt>
                <c:pt idx="8" formatCode="General">
                  <c:v>1</c:v>
                </c:pt>
                <c:pt idx="9" formatCode="General">
                  <c:v>2</c:v>
                </c:pt>
                <c:pt idx="10" formatCode="General">
                  <c:v>3</c:v>
                </c:pt>
              </c:numCache>
            </c:numRef>
          </c:yVal>
          <c:smooth val="0"/>
        </c:ser>
        <c:dLbls>
          <c:showLegendKey val="0"/>
          <c:showVal val="0"/>
          <c:showCatName val="0"/>
          <c:showSerName val="0"/>
          <c:showPercent val="0"/>
          <c:showBubbleSize val="0"/>
        </c:dLbls>
        <c:axId val="167838464"/>
        <c:axId val="167839024"/>
      </c:scatterChart>
      <c:valAx>
        <c:axId val="167838464"/>
        <c:scaling>
          <c:orientation val="minMax"/>
        </c:scaling>
        <c:delete val="0"/>
        <c:axPos val="b"/>
        <c:numFmt formatCode="0" sourceLinked="1"/>
        <c:majorTickMark val="out"/>
        <c:minorTickMark val="none"/>
        <c:tickLblPos val="nextTo"/>
        <c:crossAx val="167839024"/>
        <c:crosses val="autoZero"/>
        <c:crossBetween val="midCat"/>
      </c:valAx>
      <c:valAx>
        <c:axId val="167839024"/>
        <c:scaling>
          <c:orientation val="minMax"/>
        </c:scaling>
        <c:delete val="0"/>
        <c:axPos val="l"/>
        <c:majorGridlines/>
        <c:numFmt formatCode="0" sourceLinked="1"/>
        <c:majorTickMark val="out"/>
        <c:minorTickMark val="none"/>
        <c:tickLblPos val="nextTo"/>
        <c:crossAx val="16783846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'terajoules 2017'!$A$7</c:f>
              <c:strCache>
                <c:ptCount val="1"/>
                <c:pt idx="0">
                  <c:v>Indigenous Production</c:v>
                </c:pt>
              </c:strCache>
            </c:strRef>
          </c:tx>
          <c:marker>
            <c:symbol val="none"/>
          </c:marker>
          <c:cat>
            <c:strRef>
              <c:f>'terajoules 2017'!$C$2:$N$2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'terajoules 2017'!$B$7:$N$7</c:f>
              <c:numCache>
                <c:formatCode>0</c:formatCode>
                <c:ptCount val="13"/>
                <c:pt idx="1">
                  <c:v>2143.8334589999999</c:v>
                </c:pt>
                <c:pt idx="2">
                  <c:v>2055.6626580000002</c:v>
                </c:pt>
                <c:pt idx="3">
                  <c:v>1877.9652610000001</c:v>
                </c:pt>
                <c:pt idx="4">
                  <c:v>1958.080755</c:v>
                </c:pt>
                <c:pt idx="5">
                  <c:v>2144.781254</c:v>
                </c:pt>
                <c:pt idx="6">
                  <c:v>1974.3562710000001</c:v>
                </c:pt>
                <c:pt idx="7">
                  <c:v>2257.4768960000001</c:v>
                </c:pt>
                <c:pt idx="8">
                  <c:v>2374.7105329999999</c:v>
                </c:pt>
                <c:pt idx="9">
                  <c:v>2253.5045169999999</c:v>
                </c:pt>
                <c:pt idx="10">
                  <c:v>2293.2188599999999</c:v>
                </c:pt>
                <c:pt idx="11">
                  <c:v>2192.975966</c:v>
                </c:pt>
                <c:pt idx="12">
                  <c:v>2311.0563539999998</c:v>
                </c:pt>
              </c:numCache>
            </c:numRef>
          </c:val>
          <c:smooth val="0"/>
        </c:ser>
        <c:ser>
          <c:idx val="1"/>
          <c:order val="1"/>
          <c:tx>
            <c:strRef>
              <c:f>'terajoules 2017'!$A$8</c:f>
              <c:strCache>
                <c:ptCount val="1"/>
                <c:pt idx="0">
                  <c:v>Imports</c:v>
                </c:pt>
              </c:strCache>
            </c:strRef>
          </c:tx>
          <c:marker>
            <c:symbol val="none"/>
          </c:marker>
          <c:cat>
            <c:strRef>
              <c:f>'terajoules 2017'!$C$2:$N$2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'terajoules 2017'!$B$8:$N$8</c:f>
              <c:numCache>
                <c:formatCode>0</c:formatCode>
                <c:ptCount val="13"/>
                <c:pt idx="1">
                  <c:v>13471.13927</c:v>
                </c:pt>
                <c:pt idx="2">
                  <c:v>12523.401125</c:v>
                </c:pt>
                <c:pt idx="3">
                  <c:v>11216.340313999999</c:v>
                </c:pt>
                <c:pt idx="4">
                  <c:v>13101.365732</c:v>
                </c:pt>
                <c:pt idx="5">
                  <c:v>13524.173709999999</c:v>
                </c:pt>
                <c:pt idx="6">
                  <c:v>13688.325951999999</c:v>
                </c:pt>
                <c:pt idx="7">
                  <c:v>13517.843659</c:v>
                </c:pt>
                <c:pt idx="8">
                  <c:v>13497.944810000001</c:v>
                </c:pt>
                <c:pt idx="9">
                  <c:v>13345.26016</c:v>
                </c:pt>
                <c:pt idx="10">
                  <c:v>14106.017013999999</c:v>
                </c:pt>
                <c:pt idx="11">
                  <c:v>13418.275121999999</c:v>
                </c:pt>
                <c:pt idx="12">
                  <c:v>13390.627678000001</c:v>
                </c:pt>
              </c:numCache>
            </c:numRef>
          </c:val>
          <c:smooth val="0"/>
        </c:ser>
        <c:dLbls>
          <c:showLegendKey val="0"/>
          <c:showVal val="0"/>
          <c:showCatName val="0"/>
          <c:showSerName val="0"/>
          <c:showPercent val="0"/>
          <c:showBubbleSize val="0"/>
        </c:dLbls>
        <c:smooth val="0"/>
        <c:axId val="167844064"/>
        <c:axId val="167427152"/>
      </c:lineChart>
      <c:catAx>
        <c:axId val="167844064"/>
        <c:scaling>
          <c:orientation val="minMax"/>
        </c:scaling>
        <c:delete val="0"/>
        <c:axPos val="b"/>
        <c:numFmt formatCode="General" sourceLinked="0"/>
        <c:majorTickMark val="out"/>
        <c:minorTickMark val="none"/>
        <c:tickLblPos val="nextTo"/>
        <c:crossAx val="167427152"/>
        <c:crosses val="autoZero"/>
        <c:auto val="1"/>
        <c:lblAlgn val="ctr"/>
        <c:lblOffset val="100"/>
        <c:noMultiLvlLbl val="0"/>
      </c:catAx>
      <c:valAx>
        <c:axId val="167427152"/>
        <c:scaling>
          <c:orientation val="minMax"/>
        </c:scaling>
        <c:delete val="0"/>
        <c:axPos val="l"/>
        <c:majorGridlines/>
        <c:numFmt formatCode="General" sourceLinked="1"/>
        <c:majorTickMark val="out"/>
        <c:minorTickMark val="none"/>
        <c:tickLblPos val="nextTo"/>
        <c:crossAx val="167844064"/>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'terajoules 2017'!$A$15</c:f>
              <c:strCache>
                <c:ptCount val="1"/>
                <c:pt idx="0">
                  <c:v>Gross Inland Deliveries (Calculated)</c:v>
                </c:pt>
              </c:strCache>
            </c:strRef>
          </c:tx>
          <c:marker>
            <c:symbol val="none"/>
          </c:marker>
          <c:cat>
            <c:strRef>
              <c:f>'terajoules 2017'!$C$2:$N$2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'terajoules 2017'!$B$15:$N$15</c:f>
              <c:numCache>
                <c:formatCode>0</c:formatCode>
                <c:ptCount val="13"/>
                <c:pt idx="1">
                  <c:v>15583.935633999999</c:v>
                </c:pt>
                <c:pt idx="2">
                  <c:v>14502.411879000001</c:v>
                </c:pt>
                <c:pt idx="3">
                  <c:v>12869.212634999998</c:v>
                </c:pt>
                <c:pt idx="4">
                  <c:v>15088.837940000001</c:v>
                </c:pt>
                <c:pt idx="5">
                  <c:v>15718.727309999998</c:v>
                </c:pt>
                <c:pt idx="6">
                  <c:v>15591.248938999999</c:v>
                </c:pt>
                <c:pt idx="7">
                  <c:v>15871.798355000001</c:v>
                </c:pt>
                <c:pt idx="8">
                  <c:v>15810.751871</c:v>
                </c:pt>
                <c:pt idx="9">
                  <c:v>15573.698187999998</c:v>
                </c:pt>
                <c:pt idx="10">
                  <c:v>16400.187608999997</c:v>
                </c:pt>
                <c:pt idx="11">
                  <c:v>15684.066701999998</c:v>
                </c:pt>
                <c:pt idx="12">
                  <c:v>15704.698554000001</c:v>
                </c:pt>
              </c:numCache>
            </c:numRef>
          </c:val>
          <c:smooth val="0"/>
        </c:ser>
        <c:ser>
          <c:idx val="1"/>
          <c:order val="1"/>
          <c:tx>
            <c:strRef>
              <c:f>'terajoules 2017'!$A$17</c:f>
              <c:strCache>
                <c:ptCount val="1"/>
                <c:pt idx="0">
                  <c:v>Gross Inland Deliveries Observed</c:v>
                </c:pt>
              </c:strCache>
            </c:strRef>
          </c:tx>
          <c:spPr>
            <a:ln>
              <a:solidFill>
                <a:schemeClr val="accent3"/>
              </a:solidFill>
            </a:ln>
          </c:spPr>
          <c:marker>
            <c:symbol val="none"/>
          </c:marker>
          <c:cat>
            <c:strRef>
              <c:f>'terajoules 2017'!$C$2:$N$2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'terajoules 2017'!$B$17:$N$17</c:f>
              <c:numCache>
                <c:formatCode>0</c:formatCode>
                <c:ptCount val="13"/>
                <c:pt idx="1">
                  <c:v>15520.423906</c:v>
                </c:pt>
                <c:pt idx="2">
                  <c:v>14442.604278999999</c:v>
                </c:pt>
                <c:pt idx="3">
                  <c:v>13161.079425</c:v>
                </c:pt>
                <c:pt idx="4">
                  <c:v>15017.399265</c:v>
                </c:pt>
                <c:pt idx="5">
                  <c:v>15559.384824999999</c:v>
                </c:pt>
                <c:pt idx="6">
                  <c:v>15438.936234000001</c:v>
                </c:pt>
                <c:pt idx="7">
                  <c:v>15768.392422000001</c:v>
                </c:pt>
                <c:pt idx="8">
                  <c:v>15869.810608</c:v>
                </c:pt>
                <c:pt idx="9">
                  <c:v>15613.031094</c:v>
                </c:pt>
                <c:pt idx="10">
                  <c:v>16355.274608</c:v>
                </c:pt>
                <c:pt idx="11">
                  <c:v>15723.471131</c:v>
                </c:pt>
                <c:pt idx="12">
                  <c:v>15754.517540999999</c:v>
                </c:pt>
              </c:numCache>
            </c:numRef>
          </c:val>
          <c:smooth val="0"/>
        </c:ser>
        <c:dLbls>
          <c:showLegendKey val="0"/>
          <c:showVal val="0"/>
          <c:showCatName val="0"/>
          <c:showSerName val="0"/>
          <c:showPercent val="0"/>
          <c:showBubbleSize val="0"/>
        </c:dLbls>
        <c:smooth val="0"/>
        <c:axId val="167430512"/>
        <c:axId val="167431072"/>
      </c:lineChart>
      <c:catAx>
        <c:axId val="167430512"/>
        <c:scaling>
          <c:orientation val="minMax"/>
        </c:scaling>
        <c:delete val="0"/>
        <c:axPos val="b"/>
        <c:numFmt formatCode="General" sourceLinked="0"/>
        <c:majorTickMark val="out"/>
        <c:minorTickMark val="none"/>
        <c:tickLblPos val="nextTo"/>
        <c:crossAx val="167431072"/>
        <c:crosses val="autoZero"/>
        <c:auto val="1"/>
        <c:lblAlgn val="ctr"/>
        <c:lblOffset val="100"/>
        <c:noMultiLvlLbl val="0"/>
      </c:catAx>
      <c:valAx>
        <c:axId val="167431072"/>
        <c:scaling>
          <c:orientation val="minMax"/>
        </c:scaling>
        <c:delete val="0"/>
        <c:axPos val="l"/>
        <c:majorGridlines/>
        <c:numFmt formatCode="General" sourceLinked="1"/>
        <c:majorTickMark val="out"/>
        <c:minorTickMark val="none"/>
        <c:tickLblPos val="nextTo"/>
        <c:crossAx val="16743051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'terajoules 2017'!$A$15:$B$15</c:f>
              <c:strCache>
                <c:ptCount val="2"/>
                <c:pt idx="0">
                  <c:v>Gross Inland Deliveries (Calculated)</c:v>
                </c:pt>
              </c:strCache>
            </c:strRef>
          </c:tx>
          <c:spPr>
            <a:ln w="28575">
              <a:noFill/>
            </a:ln>
          </c:spPr>
          <c:xVal>
            <c:strRef>
              <c:f>'terajoules 2017'!$C$2:$N$2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'terajoules 2017'!$C$15:$N$15</c:f>
              <c:numCache>
                <c:formatCode>0</c:formatCode>
                <c:ptCount val="12"/>
                <c:pt idx="0">
                  <c:v>15583.935633999999</c:v>
                </c:pt>
                <c:pt idx="1">
                  <c:v>14502.411879000001</c:v>
                </c:pt>
                <c:pt idx="2">
                  <c:v>12869.212634999998</c:v>
                </c:pt>
                <c:pt idx="3">
                  <c:v>15088.837940000001</c:v>
                </c:pt>
                <c:pt idx="4">
                  <c:v>15718.727309999998</c:v>
                </c:pt>
                <c:pt idx="5">
                  <c:v>15591.248938999999</c:v>
                </c:pt>
                <c:pt idx="6">
                  <c:v>15871.798355000001</c:v>
                </c:pt>
                <c:pt idx="7">
                  <c:v>15810.751871</c:v>
                </c:pt>
                <c:pt idx="8">
                  <c:v>15573.698187999998</c:v>
                </c:pt>
                <c:pt idx="9">
                  <c:v>16400.187608999997</c:v>
                </c:pt>
                <c:pt idx="10">
                  <c:v>15684.066701999998</c:v>
                </c:pt>
                <c:pt idx="11">
                  <c:v>15704.698554000001</c:v>
                </c:pt>
              </c:numCache>
            </c:numRef>
          </c:yVal>
          <c:smooth val="0"/>
        </c:ser>
        <c:ser>
          <c:idx val="1"/>
          <c:order val="1"/>
          <c:tx>
            <c:strRef>
              <c:f>'terajoules 2017'!$A$17</c:f>
              <c:strCache>
                <c:ptCount val="1"/>
                <c:pt idx="0">
                  <c:v>Gross Inland Deliveries Observed</c:v>
                </c:pt>
              </c:strCache>
            </c:strRef>
          </c:tx>
          <c:spPr>
            <a:ln w="28575">
              <a:noFill/>
            </a:ln>
          </c:spPr>
          <c:xVal>
            <c:strRef>
              <c:f>'terajoules 2017'!$C$2:$N$2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'terajoules 2017'!$C$17:$N$17</c:f>
              <c:numCache>
                <c:formatCode>0</c:formatCode>
                <c:ptCount val="12"/>
                <c:pt idx="0">
                  <c:v>15520.423906</c:v>
                </c:pt>
                <c:pt idx="1">
                  <c:v>14442.604278999999</c:v>
                </c:pt>
                <c:pt idx="2">
                  <c:v>13161.079425</c:v>
                </c:pt>
                <c:pt idx="3">
                  <c:v>15017.399265</c:v>
                </c:pt>
                <c:pt idx="4">
                  <c:v>15559.384824999999</c:v>
                </c:pt>
                <c:pt idx="5">
                  <c:v>15438.936234000001</c:v>
                </c:pt>
                <c:pt idx="6">
                  <c:v>15768.392422000001</c:v>
                </c:pt>
                <c:pt idx="7">
                  <c:v>15869.810608</c:v>
                </c:pt>
                <c:pt idx="8">
                  <c:v>15613.031094</c:v>
                </c:pt>
                <c:pt idx="9">
                  <c:v>16355.274608</c:v>
                </c:pt>
                <c:pt idx="10">
                  <c:v>15723.471131</c:v>
                </c:pt>
                <c:pt idx="11">
                  <c:v>15754.517540999999</c:v>
                </c:pt>
              </c:numCache>
            </c:numRef>
          </c:yVal>
          <c:smooth val="0"/>
        </c:ser>
        <c:dLbls>
          <c:showLegendKey val="0"/>
          <c:showVal val="0"/>
          <c:showCatName val="0"/>
          <c:showSerName val="0"/>
          <c:showPercent val="0"/>
          <c:showBubbleSize val="0"/>
        </c:dLbls>
        <c:axId val="167434432"/>
        <c:axId val="167534720"/>
      </c:scatterChart>
      <c:valAx>
        <c:axId val="167434432"/>
        <c:scaling>
          <c:orientation val="minMax"/>
        </c:scaling>
        <c:delete val="0"/>
        <c:axPos val="b"/>
        <c:numFmt formatCode="0" sourceLinked="1"/>
        <c:majorTickMark val="out"/>
        <c:minorTickMark val="none"/>
        <c:tickLblPos val="nextTo"/>
        <c:crossAx val="167534720"/>
        <c:crosses val="autoZero"/>
        <c:crossBetween val="midCat"/>
      </c:valAx>
      <c:valAx>
        <c:axId val="167534720"/>
        <c:scaling>
          <c:orientation val="minMax"/>
        </c:scaling>
        <c:delete val="0"/>
        <c:axPos val="l"/>
        <c:majorGridlines/>
        <c:numFmt formatCode="0" sourceLinked="1"/>
        <c:majorTickMark val="out"/>
        <c:minorTickMark val="none"/>
        <c:tickLblPos val="nextTo"/>
        <c:crossAx val="167434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'terajoules 2017'!$A$14:$B$14</c:f>
              <c:strCache>
                <c:ptCount val="2"/>
                <c:pt idx="0">
                  <c:v>Stock Change</c:v>
                </c:pt>
              </c:strCache>
            </c:strRef>
          </c:tx>
          <c:spPr>
            <a:ln w="28575">
              <a:noFill/>
            </a:ln>
          </c:spPr>
          <c:marker>
            <c:symbol val="triangle"/>
            <c:size val="7"/>
          </c:marker>
          <c:xVal>
            <c:strRef>
              <c:f>'terajoules 2017'!$C$2:$N$2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'terajoules 2017'!$C$14:$N$14</c:f>
              <c:numCache>
                <c:formatCode>0</c:formatCode>
                <c:ptCount val="12"/>
                <c:pt idx="0">
                  <c:v>31.037095000000001</c:v>
                </c:pt>
                <c:pt idx="1">
                  <c:v>76.651904000000002</c:v>
                </c:pt>
                <c:pt idx="2">
                  <c:v>225.09294</c:v>
                </c:pt>
                <c:pt idx="3">
                  <c:v>-29.391452999999998</c:v>
                </c:pt>
                <c:pt idx="4">
                  <c:v>-49.772345999999999</c:v>
                </c:pt>
                <c:pt idx="5">
                  <c:v>71.433284</c:v>
                </c:pt>
                <c:pt idx="6">
                  <c:v>-96.477800000000002</c:v>
                </c:pt>
                <c:pt idx="7">
                  <c:v>61.903472000000001</c:v>
                </c:pt>
                <c:pt idx="8">
                  <c:v>25.066489000000001</c:v>
                </c:pt>
                <c:pt idx="9">
                  <c:v>-0.951735</c:v>
                </c:pt>
                <c:pt idx="10">
                  <c:v>-72.815613999999997</c:v>
                </c:pt>
                <c:pt idx="11">
                  <c:v>-3.0145219999999999</c:v>
                </c:pt>
              </c:numCache>
            </c:numRef>
          </c:yVal>
          <c:smooth val="0"/>
        </c:ser>
        <c:ser>
          <c:idx val="0"/>
          <c:order val="1"/>
          <c:tx>
            <c:strRef>
              <c:f>'terajoules 2017'!$A$42:$B$42</c:f>
              <c:strCache>
                <c:ptCount val="2"/>
                <c:pt idx="0">
                  <c:v>Calculated Stock changes for M-1</c:v>
                </c:pt>
              </c:strCache>
            </c:strRef>
          </c:tx>
          <c:spPr>
            <a:ln w="28575">
              <a:noFill/>
            </a:ln>
          </c:spPr>
          <c:xVal>
            <c:strRef>
              <c:f>'terajoules 2017'!$C$2:$N$2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'terajoules 2017'!$C$42:$N$42</c:f>
              <c:numCache>
                <c:formatCode>0</c:formatCode>
                <c:ptCount val="12"/>
                <c:pt idx="1">
                  <c:v>-197.51791300000002</c:v>
                </c:pt>
                <c:pt idx="2">
                  <c:v>-53.226452999999992</c:v>
                </c:pt>
                <c:pt idx="3">
                  <c:v>-29.394610999999998</c:v>
                </c:pt>
                <c:pt idx="4">
                  <c:v>-49.772577000000013</c:v>
                </c:pt>
                <c:pt idx="5">
                  <c:v>71.432547</c:v>
                </c:pt>
                <c:pt idx="6">
                  <c:v>-96.301951000000003</c:v>
                </c:pt>
                <c:pt idx="7">
                  <c:v>61.90347300000002</c:v>
                </c:pt>
                <c:pt idx="8">
                  <c:v>29.415517999999992</c:v>
                </c:pt>
                <c:pt idx="9">
                  <c:v>-0.95183800000000929</c:v>
                </c:pt>
                <c:pt idx="10">
                  <c:v>-72.814336999999995</c:v>
                </c:pt>
                <c:pt idx="11">
                  <c:v>-3.3328869999999995</c:v>
                </c:pt>
              </c:numCache>
            </c:numRef>
          </c:yVal>
          <c:smooth val="0"/>
        </c:ser>
        <c:dLbls>
          <c:showLegendKey val="0"/>
          <c:showVal val="0"/>
          <c:showCatName val="0"/>
          <c:showSerName val="0"/>
          <c:showPercent val="0"/>
          <c:showBubbleSize val="0"/>
        </c:dLbls>
        <c:axId val="167538080"/>
        <c:axId val="167538640"/>
      </c:scatterChart>
      <c:valAx>
        <c:axId val="167538080"/>
        <c:scaling>
          <c:orientation val="minMax"/>
        </c:scaling>
        <c:delete val="0"/>
        <c:axPos val="b"/>
        <c:numFmt formatCode="0" sourceLinked="1"/>
        <c:majorTickMark val="out"/>
        <c:minorTickMark val="none"/>
        <c:tickLblPos val="nextTo"/>
        <c:crossAx val="167538640"/>
        <c:crosses val="autoZero"/>
        <c:crossBetween val="midCat"/>
      </c:valAx>
      <c:valAx>
        <c:axId val="167538640"/>
        <c:scaling>
          <c:orientation val="minMax"/>
        </c:scaling>
        <c:delete val="0"/>
        <c:axPos val="l"/>
        <c:majorGridlines/>
        <c:numFmt formatCode="0" sourceLinked="1"/>
        <c:majorTickMark val="out"/>
        <c:minorTickMark val="none"/>
        <c:tickLblPos val="nextTo"/>
        <c:crossAx val="167538080"/>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'cubic meters 2015  '!$B$15:$C$15</c:f>
              <c:strCache>
                <c:ptCount val="2"/>
                <c:pt idx="0">
                  <c:v>Gross Inland Deliveries (Calculated)</c:v>
                </c:pt>
              </c:strCache>
            </c:strRef>
          </c:tx>
          <c:spPr>
            <a:ln w="28575">
              <a:noFill/>
            </a:ln>
          </c:spPr>
          <c:xVal>
            <c:strRef>
              <c:f>'cubic meters 2015  '!$D$2:$O$2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'cubic meters 2015  '!$D$15:$O$15</c:f>
              <c:numCache>
                <c:formatCode>0</c:formatCode>
                <c:ptCount val="12"/>
                <c:pt idx="0">
                  <c:v>398.89321100000001</c:v>
                </c:pt>
                <c:pt idx="1">
                  <c:v>389.16848099999999</c:v>
                </c:pt>
                <c:pt idx="2">
                  <c:v>382.92897799999997</c:v>
                </c:pt>
                <c:pt idx="3">
                  <c:v>396.895826</c:v>
                </c:pt>
                <c:pt idx="4">
                  <c:v>422.98377399999998</c:v>
                </c:pt>
                <c:pt idx="5">
                  <c:v>419.992885</c:v>
                </c:pt>
                <c:pt idx="6">
                  <c:v>420.875744</c:v>
                </c:pt>
                <c:pt idx="7">
                  <c:v>419.882971</c:v>
                </c:pt>
                <c:pt idx="8">
                  <c:v>400.637021</c:v>
                </c:pt>
                <c:pt idx="9">
                  <c:v>411.72889199999997</c:v>
                </c:pt>
                <c:pt idx="10">
                  <c:v>411.93552899999992</c:v>
                </c:pt>
                <c:pt idx="11">
                  <c:v>393.50625899999994</c:v>
                </c:pt>
              </c:numCache>
            </c:numRef>
          </c:yVal>
          <c:smooth val="0"/>
        </c:ser>
        <c:ser>
          <c:idx val="1"/>
          <c:order val="1"/>
          <c:tx>
            <c:strRef>
              <c:f>'cubic meters 2015  '!$B$17</c:f>
              <c:strCache>
                <c:ptCount val="1"/>
                <c:pt idx="0">
                  <c:v>Gross Inland Deliveries Observed</c:v>
                </c:pt>
              </c:strCache>
            </c:strRef>
          </c:tx>
          <c:spPr>
            <a:ln w="28575">
              <a:noFill/>
            </a:ln>
          </c:spPr>
          <c:xVal>
            <c:strRef>
              <c:f>'cubic meters 2015  '!$D$2:$O$2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'cubic meters 2015  '!$D$17:$O$17</c:f>
              <c:numCache>
                <c:formatCode>0</c:formatCode>
                <c:ptCount val="12"/>
                <c:pt idx="0">
                  <c:v>384.35629</c:v>
                </c:pt>
                <c:pt idx="1">
                  <c:v>374.14960600000001</c:v>
                </c:pt>
                <c:pt idx="2">
                  <c:v>267.76741900000002</c:v>
                </c:pt>
                <c:pt idx="3">
                  <c:v>383.16107</c:v>
                </c:pt>
                <c:pt idx="4">
                  <c:v>407.57288899999998</c:v>
                </c:pt>
                <c:pt idx="5">
                  <c:v>403.67284799999999</c:v>
                </c:pt>
                <c:pt idx="6">
                  <c:v>404.78851900000001</c:v>
                </c:pt>
                <c:pt idx="7">
                  <c:v>400.46704199999999</c:v>
                </c:pt>
                <c:pt idx="8">
                  <c:v>381.52059800000001</c:v>
                </c:pt>
                <c:pt idx="9">
                  <c:v>393.78987999999998</c:v>
                </c:pt>
                <c:pt idx="10">
                  <c:v>393.99236999999999</c:v>
                </c:pt>
                <c:pt idx="11">
                  <c:v>395.52041000000003</c:v>
                </c:pt>
              </c:numCache>
            </c:numRef>
          </c:yVal>
          <c:smooth val="0"/>
        </c:ser>
        <c:dLbls>
          <c:showLegendKey val="0"/>
          <c:showVal val="0"/>
          <c:showCatName val="0"/>
          <c:showSerName val="0"/>
          <c:showPercent val="0"/>
          <c:showBubbleSize val="0"/>
        </c:dLbls>
        <c:axId val="164633056"/>
        <c:axId val="164633616"/>
      </c:scatterChart>
      <c:valAx>
        <c:axId val="164633056"/>
        <c:scaling>
          <c:orientation val="minMax"/>
        </c:scaling>
        <c:delete val="0"/>
        <c:axPos val="b"/>
        <c:numFmt formatCode="0" sourceLinked="1"/>
        <c:majorTickMark val="out"/>
        <c:minorTickMark val="none"/>
        <c:tickLblPos val="nextTo"/>
        <c:crossAx val="164633616"/>
        <c:crosses val="autoZero"/>
        <c:crossBetween val="midCat"/>
      </c:valAx>
      <c:valAx>
        <c:axId val="164633616"/>
        <c:scaling>
          <c:orientation val="minMax"/>
        </c:scaling>
        <c:delete val="0"/>
        <c:axPos val="l"/>
        <c:majorGridlines/>
        <c:numFmt formatCode="0" sourceLinked="1"/>
        <c:majorTickMark val="out"/>
        <c:minorTickMark val="none"/>
        <c:tickLblPos val="nextTo"/>
        <c:crossAx val="1646330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'cubic meters 2015  '!$B$14:$C$14</c:f>
              <c:strCache>
                <c:ptCount val="2"/>
                <c:pt idx="0">
                  <c:v>Stock Change</c:v>
                </c:pt>
              </c:strCache>
            </c:strRef>
          </c:tx>
          <c:spPr>
            <a:ln w="28575">
              <a:noFill/>
            </a:ln>
          </c:spPr>
          <c:xVal>
            <c:strRef>
              <c:f>'cubic meters 2015  '!$D$2:$O$2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'cubic meters 2015  '!$D$14:$O$14</c:f>
              <c:numCache>
                <c:formatCode>0</c:formatCode>
                <c:ptCount val="12"/>
                <c:pt idx="0">
                  <c:v>-2.50922</c:v>
                </c:pt>
                <c:pt idx="1">
                  <c:v>0.25654100000000002</c:v>
                </c:pt>
                <c:pt idx="2">
                  <c:v>1.604598</c:v>
                </c:pt>
                <c:pt idx="3">
                  <c:v>-1.0011890000000001</c:v>
                </c:pt>
                <c:pt idx="4">
                  <c:v>-0.80581899999999995</c:v>
                </c:pt>
                <c:pt idx="5">
                  <c:v>0.94189199999999995</c:v>
                </c:pt>
                <c:pt idx="6">
                  <c:v>-0.85925799999999997</c:v>
                </c:pt>
                <c:pt idx="7">
                  <c:v>0.20807899999999999</c:v>
                </c:pt>
                <c:pt idx="8">
                  <c:v>0.44320500000000002</c:v>
                </c:pt>
                <c:pt idx="9">
                  <c:v>-1.911502</c:v>
                </c:pt>
                <c:pt idx="10">
                  <c:v>-1.9156489999999999</c:v>
                </c:pt>
                <c:pt idx="11">
                  <c:v>2.014151</c:v>
                </c:pt>
              </c:numCache>
            </c:numRef>
          </c:yVal>
          <c:smooth val="0"/>
        </c:ser>
        <c:ser>
          <c:idx val="0"/>
          <c:order val="1"/>
          <c:tx>
            <c:strRef>
              <c:f>'cubic meters 2015  '!$B$41:$C$41</c:f>
              <c:strCache>
                <c:ptCount val="2"/>
                <c:pt idx="0">
                  <c:v>Calculated Stock changes for M-1</c:v>
                </c:pt>
              </c:strCache>
            </c:strRef>
          </c:tx>
          <c:spPr>
            <a:ln w="28575">
              <a:noFill/>
            </a:ln>
          </c:spPr>
          <c:xVal>
            <c:strRef>
              <c:f>'cubic meters 2015  '!$D$2:$O$2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'cubic meters 2015  '!$D$41:$O$41</c:f>
              <c:numCache>
                <c:formatCode>0</c:formatCode>
                <c:ptCount val="12"/>
                <c:pt idx="1">
                  <c:v>0.25252600000000003</c:v>
                </c:pt>
                <c:pt idx="2">
                  <c:v>0</c:v>
                </c:pt>
                <c:pt idx="3">
                  <c:v>0</c:v>
                </c:pt>
                <c:pt idx="4">
                  <c:v>0</c:v>
                </c:pt>
                <c:pt idx="5">
                  <c:v>0.95208899999999996</c:v>
                </c:pt>
                <c:pt idx="6">
                  <c:v>-0.85346899999999959</c:v>
                </c:pt>
                <c:pt idx="7">
                  <c:v>0.208005</c:v>
                </c:pt>
                <c:pt idx="8">
                  <c:v>0.44320599999999999</c:v>
                </c:pt>
                <c:pt idx="9">
                  <c:v>-1.9115040000000001</c:v>
                </c:pt>
                <c:pt idx="10">
                  <c:v>-4.478000000000204E-3</c:v>
                </c:pt>
                <c:pt idx="11">
                  <c:v>2.8999889999999997</c:v>
                </c:pt>
              </c:numCache>
            </c:numRef>
          </c:yVal>
          <c:smooth val="0"/>
        </c:ser>
        <c:dLbls>
          <c:showLegendKey val="0"/>
          <c:showVal val="0"/>
          <c:showCatName val="0"/>
          <c:showSerName val="0"/>
          <c:showPercent val="0"/>
          <c:showBubbleSize val="0"/>
        </c:dLbls>
        <c:axId val="165364880"/>
        <c:axId val="165365440"/>
      </c:scatterChart>
      <c:valAx>
        <c:axId val="165364880"/>
        <c:scaling>
          <c:orientation val="minMax"/>
        </c:scaling>
        <c:delete val="0"/>
        <c:axPos val="b"/>
        <c:numFmt formatCode="0" sourceLinked="1"/>
        <c:majorTickMark val="out"/>
        <c:minorTickMark val="none"/>
        <c:tickLblPos val="nextTo"/>
        <c:crossAx val="165365440"/>
        <c:crosses val="autoZero"/>
        <c:crossBetween val="midCat"/>
      </c:valAx>
      <c:valAx>
        <c:axId val="165365440"/>
        <c:scaling>
          <c:orientation val="minMax"/>
        </c:scaling>
        <c:delete val="0"/>
        <c:axPos val="l"/>
        <c:majorGridlines/>
        <c:numFmt formatCode="0" sourceLinked="1"/>
        <c:majorTickMark val="out"/>
        <c:minorTickMark val="none"/>
        <c:tickLblPos val="nextTo"/>
        <c:crossAx val="165364880"/>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'terajoules 2015'!$B$7</c:f>
              <c:strCache>
                <c:ptCount val="1"/>
                <c:pt idx="0">
                  <c:v>Indigenous Production</c:v>
                </c:pt>
              </c:strCache>
            </c:strRef>
          </c:tx>
          <c:marker>
            <c:symbol val="none"/>
          </c:marker>
          <c:cat>
            <c:strRef>
              <c:f>'terajoules 2015'!$D$2:$O$2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'terajoules 2015'!$C$7:$O$7</c:f>
              <c:numCache>
                <c:formatCode>0</c:formatCode>
                <c:ptCount val="13"/>
                <c:pt idx="1">
                  <c:v>2472.3202900000001</c:v>
                </c:pt>
                <c:pt idx="2">
                  <c:v>4264.4546570000002</c:v>
                </c:pt>
                <c:pt idx="3">
                  <c:v>4018.7476270000002</c:v>
                </c:pt>
                <c:pt idx="4">
                  <c:v>3566.9337829999999</c:v>
                </c:pt>
                <c:pt idx="5">
                  <c:v>4085.700147</c:v>
                </c:pt>
                <c:pt idx="6">
                  <c:v>4243.6139190000004</c:v>
                </c:pt>
                <c:pt idx="7">
                  <c:v>4243.6139190000004</c:v>
                </c:pt>
                <c:pt idx="8">
                  <c:v>4257.369643</c:v>
                </c:pt>
                <c:pt idx="9">
                  <c:v>3579.288153</c:v>
                </c:pt>
                <c:pt idx="10">
                  <c:v>4030.2112320000001</c:v>
                </c:pt>
                <c:pt idx="11">
                  <c:v>4072.0626729999999</c:v>
                </c:pt>
                <c:pt idx="12">
                  <c:v>4004.8326790000001</c:v>
                </c:pt>
              </c:numCache>
            </c:numRef>
          </c:val>
          <c:smooth val="0"/>
        </c:ser>
        <c:ser>
          <c:idx val="1"/>
          <c:order val="1"/>
          <c:tx>
            <c:strRef>
              <c:f>'terajoules 2015'!$B$8</c:f>
              <c:strCache>
                <c:ptCount val="1"/>
                <c:pt idx="0">
                  <c:v>Imports</c:v>
                </c:pt>
              </c:strCache>
            </c:strRef>
          </c:tx>
          <c:marker>
            <c:symbol val="none"/>
          </c:marker>
          <c:cat>
            <c:strRef>
              <c:f>'terajoules 2015'!$D$2:$O$2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'terajoules 2015'!$C$8:$O$8</c:f>
              <c:numCache>
                <c:formatCode>0</c:formatCode>
                <c:ptCount val="13"/>
                <c:pt idx="1">
                  <c:v>13848.6949</c:v>
                </c:pt>
                <c:pt idx="2">
                  <c:v>12427.00589</c:v>
                </c:pt>
                <c:pt idx="3">
                  <c:v>11670.964744000001</c:v>
                </c:pt>
                <c:pt idx="4">
                  <c:v>12639.910330000001</c:v>
                </c:pt>
                <c:pt idx="5">
                  <c:v>13183.955383</c:v>
                </c:pt>
                <c:pt idx="6">
                  <c:v>12966.269199</c:v>
                </c:pt>
                <c:pt idx="7">
                  <c:v>12842.218503</c:v>
                </c:pt>
                <c:pt idx="8">
                  <c:v>12842.218503</c:v>
                </c:pt>
                <c:pt idx="9">
                  <c:v>12797.544540000001</c:v>
                </c:pt>
                <c:pt idx="10">
                  <c:v>12798.824725</c:v>
                </c:pt>
                <c:pt idx="11">
                  <c:v>12798.824725</c:v>
                </c:pt>
                <c:pt idx="12">
                  <c:v>12856.699000000001</c:v>
                </c:pt>
              </c:numCache>
            </c:numRef>
          </c:val>
          <c:smooth val="0"/>
        </c:ser>
        <c:dLbls>
          <c:showLegendKey val="0"/>
          <c:showVal val="0"/>
          <c:showCatName val="0"/>
          <c:showSerName val="0"/>
          <c:showPercent val="0"/>
          <c:showBubbleSize val="0"/>
        </c:dLbls>
        <c:smooth val="0"/>
        <c:axId val="164343040"/>
        <c:axId val="164343600"/>
      </c:lineChart>
      <c:catAx>
        <c:axId val="164343040"/>
        <c:scaling>
          <c:orientation val="minMax"/>
        </c:scaling>
        <c:delete val="0"/>
        <c:axPos val="b"/>
        <c:numFmt formatCode="General" sourceLinked="0"/>
        <c:majorTickMark val="out"/>
        <c:minorTickMark val="none"/>
        <c:tickLblPos val="nextTo"/>
        <c:crossAx val="164343600"/>
        <c:crosses val="autoZero"/>
        <c:auto val="1"/>
        <c:lblAlgn val="ctr"/>
        <c:lblOffset val="100"/>
        <c:noMultiLvlLbl val="0"/>
      </c:catAx>
      <c:valAx>
        <c:axId val="164343600"/>
        <c:scaling>
          <c:orientation val="minMax"/>
        </c:scaling>
        <c:delete val="0"/>
        <c:axPos val="l"/>
        <c:majorGridlines/>
        <c:numFmt formatCode="General" sourceLinked="1"/>
        <c:majorTickMark val="out"/>
        <c:minorTickMark val="none"/>
        <c:tickLblPos val="nextTo"/>
        <c:crossAx val="164343040"/>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'terajoules 2015'!$B$15</c:f>
              <c:strCache>
                <c:ptCount val="1"/>
                <c:pt idx="0">
                  <c:v>Gross Inland Deliveries (Calculated)</c:v>
                </c:pt>
              </c:strCache>
            </c:strRef>
          </c:tx>
          <c:marker>
            <c:symbol val="none"/>
          </c:marker>
          <c:cat>
            <c:strRef>
              <c:f>'terajoules 2015'!$D$2:$O$2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'terajoules 2015'!$C$15:$O$15</c:f>
              <c:numCache>
                <c:formatCode>0</c:formatCode>
                <c:ptCount val="13"/>
                <c:pt idx="1">
                  <c:v>16429.778321000002</c:v>
                </c:pt>
                <c:pt idx="2">
                  <c:v>16682.022208000002</c:v>
                </c:pt>
                <c:pt idx="3">
                  <c:v>15620.407204000001</c:v>
                </c:pt>
                <c:pt idx="4">
                  <c:v>16247.603946000001</c:v>
                </c:pt>
                <c:pt idx="5">
                  <c:v>17303.954343000001</c:v>
                </c:pt>
                <c:pt idx="6">
                  <c:v>17172.277865</c:v>
                </c:pt>
                <c:pt idx="7">
                  <c:v>17132.636649</c:v>
                </c:pt>
                <c:pt idx="8">
                  <c:v>17085.695510000001</c:v>
                </c:pt>
                <c:pt idx="9">
                  <c:v>16351.614292</c:v>
                </c:pt>
                <c:pt idx="10">
                  <c:v>16909.691552</c:v>
                </c:pt>
                <c:pt idx="11">
                  <c:v>16951.710920999998</c:v>
                </c:pt>
                <c:pt idx="12">
                  <c:v>16775.729995999998</c:v>
                </c:pt>
              </c:numCache>
            </c:numRef>
          </c:val>
          <c:smooth val="0"/>
        </c:ser>
        <c:ser>
          <c:idx val="1"/>
          <c:order val="1"/>
          <c:tx>
            <c:strRef>
              <c:f>'terajoules 2015'!$B$17</c:f>
              <c:strCache>
                <c:ptCount val="1"/>
                <c:pt idx="0">
                  <c:v>Gross Inland Deliveries Observed</c:v>
                </c:pt>
              </c:strCache>
            </c:strRef>
          </c:tx>
          <c:spPr>
            <a:ln>
              <a:solidFill>
                <a:schemeClr val="accent3">
                  <a:lumMod val="75000"/>
                </a:schemeClr>
              </a:solidFill>
            </a:ln>
          </c:spPr>
          <c:marker>
            <c:symbol val="none"/>
          </c:marker>
          <c:cat>
            <c:strRef>
              <c:f>'terajoules 2015'!$D$2:$O$2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'terajoules 2015'!$C$17:$O$17</c:f>
              <c:numCache>
                <c:formatCode>0</c:formatCode>
                <c:ptCount val="13"/>
                <c:pt idx="1">
                  <c:v>16711.746692000001</c:v>
                </c:pt>
                <c:pt idx="2">
                  <c:v>16708.983025000001</c:v>
                </c:pt>
                <c:pt idx="3">
                  <c:v>11650.759</c:v>
                </c:pt>
                <c:pt idx="4">
                  <c:v>16345.8</c:v>
                </c:pt>
                <c:pt idx="5">
                  <c:v>17356.442460999999</c:v>
                </c:pt>
                <c:pt idx="6">
                  <c:v>17170.675648</c:v>
                </c:pt>
                <c:pt idx="7">
                  <c:v>17131.674919000001</c:v>
                </c:pt>
                <c:pt idx="8">
                  <c:v>17000.145056000001</c:v>
                </c:pt>
                <c:pt idx="9">
                  <c:v>16175.349152999999</c:v>
                </c:pt>
                <c:pt idx="10">
                  <c:v>16808.838231999998</c:v>
                </c:pt>
                <c:pt idx="11">
                  <c:v>16850.689673000001</c:v>
                </c:pt>
                <c:pt idx="12">
                  <c:v>16861.531679</c:v>
                </c:pt>
              </c:numCache>
            </c:numRef>
          </c:val>
          <c:smooth val="0"/>
        </c:ser>
        <c:dLbls>
          <c:showLegendKey val="0"/>
          <c:showVal val="0"/>
          <c:showCatName val="0"/>
          <c:showSerName val="0"/>
          <c:showPercent val="0"/>
          <c:showBubbleSize val="0"/>
        </c:dLbls>
        <c:smooth val="0"/>
        <c:axId val="164346960"/>
        <c:axId val="164347520"/>
      </c:lineChart>
      <c:catAx>
        <c:axId val="164346960"/>
        <c:scaling>
          <c:orientation val="minMax"/>
        </c:scaling>
        <c:delete val="0"/>
        <c:axPos val="b"/>
        <c:numFmt formatCode="General" sourceLinked="0"/>
        <c:majorTickMark val="out"/>
        <c:minorTickMark val="none"/>
        <c:tickLblPos val="nextTo"/>
        <c:crossAx val="164347520"/>
        <c:crosses val="autoZero"/>
        <c:auto val="1"/>
        <c:lblAlgn val="ctr"/>
        <c:lblOffset val="100"/>
        <c:noMultiLvlLbl val="0"/>
      </c:catAx>
      <c:valAx>
        <c:axId val="164347520"/>
        <c:scaling>
          <c:orientation val="minMax"/>
        </c:scaling>
        <c:delete val="0"/>
        <c:axPos val="l"/>
        <c:majorGridlines/>
        <c:numFmt formatCode="General" sourceLinked="1"/>
        <c:majorTickMark val="out"/>
        <c:minorTickMark val="none"/>
        <c:tickLblPos val="nextTo"/>
        <c:crossAx val="164346960"/>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'terajoules 2015'!$B$15:$C$15</c:f>
              <c:strCache>
                <c:ptCount val="2"/>
                <c:pt idx="0">
                  <c:v>Gross Inland Deliveries (Calculated)</c:v>
                </c:pt>
              </c:strCache>
            </c:strRef>
          </c:tx>
          <c:spPr>
            <a:ln w="28575">
              <a:noFill/>
            </a:ln>
          </c:spPr>
          <c:xVal>
            <c:strRef>
              <c:f>'terajoules 2015'!$D$2:$O$2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'terajoules 2015'!$D$15:$O$15</c:f>
              <c:numCache>
                <c:formatCode>0</c:formatCode>
                <c:ptCount val="12"/>
                <c:pt idx="0">
                  <c:v>16429.778321000002</c:v>
                </c:pt>
                <c:pt idx="1">
                  <c:v>16682.022208000002</c:v>
                </c:pt>
                <c:pt idx="2">
                  <c:v>15620.407204000001</c:v>
                </c:pt>
                <c:pt idx="3">
                  <c:v>16247.603946000001</c:v>
                </c:pt>
                <c:pt idx="4">
                  <c:v>17303.954343000001</c:v>
                </c:pt>
                <c:pt idx="5">
                  <c:v>17172.277865</c:v>
                </c:pt>
                <c:pt idx="6">
                  <c:v>17132.636649</c:v>
                </c:pt>
                <c:pt idx="7">
                  <c:v>17085.695510000001</c:v>
                </c:pt>
                <c:pt idx="8">
                  <c:v>16351.614292</c:v>
                </c:pt>
                <c:pt idx="9">
                  <c:v>16909.691552</c:v>
                </c:pt>
                <c:pt idx="10">
                  <c:v>16951.710920999998</c:v>
                </c:pt>
                <c:pt idx="11">
                  <c:v>16775.729995999998</c:v>
                </c:pt>
              </c:numCache>
            </c:numRef>
          </c:yVal>
          <c:smooth val="0"/>
        </c:ser>
        <c:ser>
          <c:idx val="1"/>
          <c:order val="1"/>
          <c:tx>
            <c:strRef>
              <c:f>'terajoules 2015'!$B$17</c:f>
              <c:strCache>
                <c:ptCount val="1"/>
                <c:pt idx="0">
                  <c:v>Gross Inland Deliveries Observed</c:v>
                </c:pt>
              </c:strCache>
            </c:strRef>
          </c:tx>
          <c:spPr>
            <a:ln w="28575">
              <a:noFill/>
            </a:ln>
          </c:spPr>
          <c:xVal>
            <c:strRef>
              <c:f>'terajoules 2015'!$D$2:$O$2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'terajoules 2015'!$D$17:$O$17</c:f>
              <c:numCache>
                <c:formatCode>0</c:formatCode>
                <c:ptCount val="12"/>
                <c:pt idx="0">
                  <c:v>16711.746692000001</c:v>
                </c:pt>
                <c:pt idx="1">
                  <c:v>16708.983025000001</c:v>
                </c:pt>
                <c:pt idx="2">
                  <c:v>11650.759</c:v>
                </c:pt>
                <c:pt idx="3">
                  <c:v>16345.8</c:v>
                </c:pt>
                <c:pt idx="4">
                  <c:v>17356.442460999999</c:v>
                </c:pt>
                <c:pt idx="5">
                  <c:v>17170.675648</c:v>
                </c:pt>
                <c:pt idx="6">
                  <c:v>17131.674919000001</c:v>
                </c:pt>
                <c:pt idx="7">
                  <c:v>17000.145056000001</c:v>
                </c:pt>
                <c:pt idx="8">
                  <c:v>16175.349152999999</c:v>
                </c:pt>
                <c:pt idx="9">
                  <c:v>16808.838231999998</c:v>
                </c:pt>
                <c:pt idx="10">
                  <c:v>16850.689673000001</c:v>
                </c:pt>
                <c:pt idx="11">
                  <c:v>16861.531679</c:v>
                </c:pt>
              </c:numCache>
            </c:numRef>
          </c:yVal>
          <c:smooth val="0"/>
        </c:ser>
        <c:dLbls>
          <c:showLegendKey val="0"/>
          <c:showVal val="0"/>
          <c:showCatName val="0"/>
          <c:showSerName val="0"/>
          <c:showPercent val="0"/>
          <c:showBubbleSize val="0"/>
        </c:dLbls>
        <c:axId val="165628592"/>
        <c:axId val="165629152"/>
      </c:scatterChart>
      <c:valAx>
        <c:axId val="165628592"/>
        <c:scaling>
          <c:orientation val="minMax"/>
        </c:scaling>
        <c:delete val="0"/>
        <c:axPos val="b"/>
        <c:numFmt formatCode="0" sourceLinked="1"/>
        <c:majorTickMark val="out"/>
        <c:minorTickMark val="none"/>
        <c:tickLblPos val="nextTo"/>
        <c:crossAx val="165629152"/>
        <c:crosses val="autoZero"/>
        <c:crossBetween val="midCat"/>
      </c:valAx>
      <c:valAx>
        <c:axId val="165629152"/>
        <c:scaling>
          <c:orientation val="minMax"/>
        </c:scaling>
        <c:delete val="0"/>
        <c:axPos val="l"/>
        <c:majorGridlines/>
        <c:numFmt formatCode="0" sourceLinked="1"/>
        <c:majorTickMark val="out"/>
        <c:minorTickMark val="none"/>
        <c:tickLblPos val="nextTo"/>
        <c:crossAx val="16562859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'terajoules 2015'!$B$14:$C$14</c:f>
              <c:strCache>
                <c:ptCount val="2"/>
                <c:pt idx="0">
                  <c:v>Stock Change</c:v>
                </c:pt>
              </c:strCache>
            </c:strRef>
          </c:tx>
          <c:spPr>
            <a:ln w="28575">
              <a:noFill/>
            </a:ln>
          </c:spPr>
          <c:xVal>
            <c:strRef>
              <c:f>'terajoules 2015'!$D$2:$O$2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'terajoules 2015'!$D$14:$O$14</c:f>
              <c:numCache>
                <c:formatCode>0</c:formatCode>
                <c:ptCount val="12"/>
                <c:pt idx="0">
                  <c:v>-108.763131</c:v>
                </c:pt>
                <c:pt idx="1">
                  <c:v>9.4383389999999991</c:v>
                </c:pt>
                <c:pt idx="2">
                  <c:v>69.305166999999997</c:v>
                </c:pt>
                <c:pt idx="3">
                  <c:v>-40.759833</c:v>
                </c:pt>
                <c:pt idx="4">
                  <c:v>-34.298813000000003</c:v>
                </c:pt>
                <c:pt idx="5">
                  <c:v>37.605252999999998</c:v>
                </c:pt>
                <c:pt idx="6">
                  <c:v>-46.804226999999997</c:v>
                </c:pt>
                <c:pt idx="7">
                  <c:v>13.892636</c:v>
                </c:pt>
                <c:pt idx="8">
                  <c:v>25.218401</c:v>
                </c:pt>
                <c:pt idx="9">
                  <c:v>-80.655595000000005</c:v>
                </c:pt>
                <c:pt idx="10">
                  <c:v>-80.823522999999994</c:v>
                </c:pt>
                <c:pt idx="11">
                  <c:v>85.801682999999997</c:v>
                </c:pt>
              </c:numCache>
            </c:numRef>
          </c:yVal>
          <c:smooth val="0"/>
        </c:ser>
        <c:ser>
          <c:idx val="0"/>
          <c:order val="1"/>
          <c:tx>
            <c:strRef>
              <c:f>'cubic meters 2015  '!$B$41:$C$41</c:f>
              <c:strCache>
                <c:ptCount val="2"/>
                <c:pt idx="0">
                  <c:v>Calculated Stock changes for M-1</c:v>
                </c:pt>
              </c:strCache>
            </c:strRef>
          </c:tx>
          <c:spPr>
            <a:ln w="28575">
              <a:noFill/>
            </a:ln>
          </c:spPr>
          <c:xVal>
            <c:strRef>
              <c:f>'cubic meters 2015  '!$D$2:$O$2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'cubic meters 2015  '!$D$41:$O$41</c:f>
              <c:numCache>
                <c:formatCode>0</c:formatCode>
                <c:ptCount val="12"/>
                <c:pt idx="1">
                  <c:v>0.25252600000000003</c:v>
                </c:pt>
                <c:pt idx="2">
                  <c:v>0</c:v>
                </c:pt>
                <c:pt idx="3">
                  <c:v>0</c:v>
                </c:pt>
                <c:pt idx="4">
                  <c:v>0</c:v>
                </c:pt>
                <c:pt idx="5">
                  <c:v>0.95208899999999996</c:v>
                </c:pt>
                <c:pt idx="6">
                  <c:v>-0.85346899999999959</c:v>
                </c:pt>
                <c:pt idx="7">
                  <c:v>0.208005</c:v>
                </c:pt>
                <c:pt idx="8">
                  <c:v>0.44320599999999999</c:v>
                </c:pt>
                <c:pt idx="9">
                  <c:v>-1.9115040000000001</c:v>
                </c:pt>
                <c:pt idx="10">
                  <c:v>-4.478000000000204E-3</c:v>
                </c:pt>
                <c:pt idx="11">
                  <c:v>2.8999889999999997</c:v>
                </c:pt>
              </c:numCache>
            </c:numRef>
          </c:yVal>
          <c:smooth val="0"/>
        </c:ser>
        <c:dLbls>
          <c:showLegendKey val="0"/>
          <c:showVal val="0"/>
          <c:showCatName val="0"/>
          <c:showSerName val="0"/>
          <c:showPercent val="0"/>
          <c:showBubbleSize val="0"/>
        </c:dLbls>
        <c:axId val="165701984"/>
        <c:axId val="165702544"/>
      </c:scatterChart>
      <c:valAx>
        <c:axId val="165701984"/>
        <c:scaling>
          <c:orientation val="minMax"/>
        </c:scaling>
        <c:delete val="0"/>
        <c:axPos val="b"/>
        <c:numFmt formatCode="0" sourceLinked="1"/>
        <c:majorTickMark val="out"/>
        <c:minorTickMark val="none"/>
        <c:tickLblPos val="nextTo"/>
        <c:crossAx val="165702544"/>
        <c:crosses val="autoZero"/>
        <c:crossBetween val="midCat"/>
      </c:valAx>
      <c:valAx>
        <c:axId val="165702544"/>
        <c:scaling>
          <c:orientation val="minMax"/>
        </c:scaling>
        <c:delete val="0"/>
        <c:axPos val="l"/>
        <c:majorGridlines/>
        <c:numFmt formatCode="0" sourceLinked="1"/>
        <c:majorTickMark val="out"/>
        <c:minorTickMark val="none"/>
        <c:tickLblPos val="nextTo"/>
        <c:crossAx val="16570198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'cubic meters 2016 '!$B$7</c:f>
              <c:strCache>
                <c:ptCount val="1"/>
                <c:pt idx="0">
                  <c:v>Indigenous Production</c:v>
                </c:pt>
              </c:strCache>
            </c:strRef>
          </c:tx>
          <c:marker>
            <c:symbol val="none"/>
          </c:marker>
          <c:cat>
            <c:strRef>
              <c:f>'cubic meters 2016 '!$D$2:$O$2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'cubic meters 2016 '!$C$7:$O$7</c:f>
              <c:numCache>
                <c:formatCode>0</c:formatCode>
                <c:ptCount val="13"/>
                <c:pt idx="1">
                  <c:v>87.212878000000003</c:v>
                </c:pt>
                <c:pt idx="2">
                  <c:v>76.309875000000005</c:v>
                </c:pt>
                <c:pt idx="3">
                  <c:v>60.445709999999998</c:v>
                </c:pt>
                <c:pt idx="4">
                  <c:v>56.949117999999999</c:v>
                </c:pt>
                <c:pt idx="5">
                  <c:v>57.171348000000002</c:v>
                </c:pt>
                <c:pt idx="6">
                  <c:v>52.441240999999998</c:v>
                </c:pt>
                <c:pt idx="7">
                  <c:v>55.480786999999999</c:v>
                </c:pt>
                <c:pt idx="8">
                  <c:v>53.238045999999997</c:v>
                </c:pt>
                <c:pt idx="9">
                  <c:v>52.497827999999998</c:v>
                </c:pt>
                <c:pt idx="10">
                  <c:v>53.285702000000001</c:v>
                </c:pt>
                <c:pt idx="11">
                  <c:v>54.937617000000003</c:v>
                </c:pt>
                <c:pt idx="12">
                  <c:v>45.234661000000003</c:v>
                </c:pt>
              </c:numCache>
            </c:numRef>
          </c:val>
          <c:smooth val="0"/>
        </c:ser>
        <c:ser>
          <c:idx val="1"/>
          <c:order val="1"/>
          <c:tx>
            <c:strRef>
              <c:f>'cubic meters 2016 '!$B$8</c:f>
              <c:strCache>
                <c:ptCount val="1"/>
                <c:pt idx="0">
                  <c:v>Imports</c:v>
                </c:pt>
              </c:strCache>
            </c:strRef>
          </c:tx>
          <c:marker>
            <c:symbol val="none"/>
          </c:marker>
          <c:cat>
            <c:strRef>
              <c:f>'cubic meters 2016 '!$D$2:$O$2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'cubic meters 2016 '!$C$8:$O$8</c:f>
              <c:numCache>
                <c:formatCode>0</c:formatCode>
                <c:ptCount val="13"/>
                <c:pt idx="1">
                  <c:v>327.09790299999997</c:v>
                </c:pt>
                <c:pt idx="2">
                  <c:v>319.70415700000001</c:v>
                </c:pt>
                <c:pt idx="3">
                  <c:v>281.23528099999999</c:v>
                </c:pt>
                <c:pt idx="4">
                  <c:v>281.23528099999999</c:v>
                </c:pt>
                <c:pt idx="5">
                  <c:v>345.66902399999998</c:v>
                </c:pt>
                <c:pt idx="6">
                  <c:v>346.45358399999998</c:v>
                </c:pt>
                <c:pt idx="7">
                  <c:v>343.62712800000003</c:v>
                </c:pt>
                <c:pt idx="8">
                  <c:v>349.95761800000002</c:v>
                </c:pt>
                <c:pt idx="9">
                  <c:v>345.95194400000003</c:v>
                </c:pt>
                <c:pt idx="10">
                  <c:v>351.60581000000002</c:v>
                </c:pt>
                <c:pt idx="11">
                  <c:v>343.88816500000001</c:v>
                </c:pt>
                <c:pt idx="12">
                  <c:v>333.81777199999999</c:v>
                </c:pt>
              </c:numCache>
            </c:numRef>
          </c:val>
          <c:smooth val="0"/>
        </c:ser>
        <c:dLbls>
          <c:showLegendKey val="0"/>
          <c:showVal val="0"/>
          <c:showCatName val="0"/>
          <c:showSerName val="0"/>
          <c:showPercent val="0"/>
          <c:showBubbleSize val="0"/>
        </c:dLbls>
        <c:smooth val="0"/>
        <c:axId val="165706464"/>
        <c:axId val="165886000"/>
      </c:lineChart>
      <c:catAx>
        <c:axId val="165706464"/>
        <c:scaling>
          <c:orientation val="minMax"/>
        </c:scaling>
        <c:delete val="0"/>
        <c:axPos val="b"/>
        <c:numFmt formatCode="General" sourceLinked="0"/>
        <c:majorTickMark val="out"/>
        <c:minorTickMark val="none"/>
        <c:tickLblPos val="nextTo"/>
        <c:crossAx val="165886000"/>
        <c:crosses val="autoZero"/>
        <c:auto val="1"/>
        <c:lblAlgn val="ctr"/>
        <c:lblOffset val="100"/>
        <c:noMultiLvlLbl val="0"/>
      </c:catAx>
      <c:valAx>
        <c:axId val="165886000"/>
        <c:scaling>
          <c:orientation val="minMax"/>
        </c:scaling>
        <c:delete val="0"/>
        <c:axPos val="l"/>
        <c:majorGridlines/>
        <c:numFmt formatCode="General" sourceLinked="1"/>
        <c:majorTickMark val="out"/>
        <c:minorTickMark val="none"/>
        <c:tickLblPos val="nextTo"/>
        <c:crossAx val="165706464"/>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Drop" dropLines="2" dropStyle="combo" dx="16" fmlaRange="$N$7:$N$8" noThreeD="1" sel="2" val="0"/>
</file>

<file path=xl/ctrlProps/ctrlProp10.xml><?xml version="1.0" encoding="utf-8"?>
<formControlPr xmlns="http://schemas.microsoft.com/office/spreadsheetml/2009/9/main" objectType="Drop" dropLines="2" dropStyle="combo" dx="16" fmlaRange="$N$7:$N$8" noThreeD="1" sel="2" val="0"/>
</file>

<file path=xl/ctrlProps/ctrlProp11.xml><?xml version="1.0" encoding="utf-8"?>
<formControlPr xmlns="http://schemas.microsoft.com/office/spreadsheetml/2009/9/main" objectType="Drop" dropLines="2" dropStyle="combo" dx="16" fmlaRange="$N$7:$N$8" noThreeD="1" sel="2" val="0"/>
</file>

<file path=xl/ctrlProps/ctrlProp12.xml><?xml version="1.0" encoding="utf-8"?>
<formControlPr xmlns="http://schemas.microsoft.com/office/spreadsheetml/2009/9/main" objectType="Drop" dropLines="2" dropStyle="combo" dx="16" fmlaRange="$N$7:$N$8" noThreeD="1" sel="2" val="0"/>
</file>

<file path=xl/ctrlProps/ctrlProp13.xml><?xml version="1.0" encoding="utf-8"?>
<formControlPr xmlns="http://schemas.microsoft.com/office/spreadsheetml/2009/9/main" objectType="Drop" dropLines="2" dropStyle="combo" dx="16" fmlaRange="$N$7:$N$8" noThreeD="1" sel="2" val="0"/>
</file>

<file path=xl/ctrlProps/ctrlProp14.xml><?xml version="1.0" encoding="utf-8"?>
<formControlPr xmlns="http://schemas.microsoft.com/office/spreadsheetml/2009/9/main" objectType="Drop" dropLines="2" dropStyle="combo" dx="16" fmlaRange="$N$7:$N$8" noThreeD="1" sel="2" val="0"/>
</file>

<file path=xl/ctrlProps/ctrlProp15.xml><?xml version="1.0" encoding="utf-8"?>
<formControlPr xmlns="http://schemas.microsoft.com/office/spreadsheetml/2009/9/main" objectType="Drop" dropLines="2" dropStyle="combo" dx="16" fmlaRange="$N$7:$N$8" noThreeD="1" sel="2" val="0"/>
</file>

<file path=xl/ctrlProps/ctrlProp16.xml><?xml version="1.0" encoding="utf-8"?>
<formControlPr xmlns="http://schemas.microsoft.com/office/spreadsheetml/2009/9/main" objectType="Drop" dropLines="2" dropStyle="combo" dx="16" fmlaRange="$N$7:$N$8" noThreeD="1" sel="2" val="0"/>
</file>

<file path=xl/ctrlProps/ctrlProp17.xml><?xml version="1.0" encoding="utf-8"?>
<formControlPr xmlns="http://schemas.microsoft.com/office/spreadsheetml/2009/9/main" objectType="Drop" dropLines="2" dropStyle="combo" dx="16" fmlaRange="$N$7:$N$8" noThreeD="1" sel="2" val="0"/>
</file>

<file path=xl/ctrlProps/ctrlProp18.xml><?xml version="1.0" encoding="utf-8"?>
<formControlPr xmlns="http://schemas.microsoft.com/office/spreadsheetml/2009/9/main" objectType="Drop" dropLines="2" dropStyle="combo" dx="16" fmlaRange="$N$7:$N$8" noThreeD="1" sel="2" val="0"/>
</file>

<file path=xl/ctrlProps/ctrlProp19.xml><?xml version="1.0" encoding="utf-8"?>
<formControlPr xmlns="http://schemas.microsoft.com/office/spreadsheetml/2009/9/main" objectType="Drop" dropLines="2" dropStyle="combo" dx="16" fmlaRange="$N$7:$N$8" noThreeD="1" sel="2" val="0"/>
</file>

<file path=xl/ctrlProps/ctrlProp2.xml><?xml version="1.0" encoding="utf-8"?>
<formControlPr xmlns="http://schemas.microsoft.com/office/spreadsheetml/2009/9/main" objectType="Drop" dropLines="2" dropStyle="combo" dx="16" fmlaRange="$N$7:$N$8" noThreeD="1" sel="2" val="0"/>
</file>

<file path=xl/ctrlProps/ctrlProp20.xml><?xml version="1.0" encoding="utf-8"?>
<formControlPr xmlns="http://schemas.microsoft.com/office/spreadsheetml/2009/9/main" objectType="Drop" dropLines="2" dropStyle="combo" dx="16" fmlaRange="$N$7:$N$8" noThreeD="1" sel="2" val="0"/>
</file>

<file path=xl/ctrlProps/ctrlProp21.xml><?xml version="1.0" encoding="utf-8"?>
<formControlPr xmlns="http://schemas.microsoft.com/office/spreadsheetml/2009/9/main" objectType="Drop" dropLines="2" dropStyle="combo" dx="16" fmlaRange="$N$7:$N$8" noThreeD="1" sel="2" val="0"/>
</file>

<file path=xl/ctrlProps/ctrlProp22.xml><?xml version="1.0" encoding="utf-8"?>
<formControlPr xmlns="http://schemas.microsoft.com/office/spreadsheetml/2009/9/main" objectType="Drop" dropLines="2" dropStyle="combo" dx="16" fmlaRange="$N$7:$N$8" noThreeD="1" sel="2" val="0"/>
</file>

<file path=xl/ctrlProps/ctrlProp23.xml><?xml version="1.0" encoding="utf-8"?>
<formControlPr xmlns="http://schemas.microsoft.com/office/spreadsheetml/2009/9/main" objectType="Drop" dropLines="2" dropStyle="combo" dx="16" fmlaRange="$N$7:$N$8" noThreeD="1" sel="2" val="0"/>
</file>

<file path=xl/ctrlProps/ctrlProp24.xml><?xml version="1.0" encoding="utf-8"?>
<formControlPr xmlns="http://schemas.microsoft.com/office/spreadsheetml/2009/9/main" objectType="Drop" dropLines="2" dropStyle="combo" dx="16" fmlaRange="$N$7:$N$8" noThreeD="1" sel="2" val="0"/>
</file>

<file path=xl/ctrlProps/ctrlProp25.xml><?xml version="1.0" encoding="utf-8"?>
<formControlPr xmlns="http://schemas.microsoft.com/office/spreadsheetml/2009/9/main" objectType="Drop" dropLines="2" dropStyle="combo" dx="16" fmlaRange="$N$7:$N$8" noThreeD="1" sel="2" val="0"/>
</file>

<file path=xl/ctrlProps/ctrlProp26.xml><?xml version="1.0" encoding="utf-8"?>
<formControlPr xmlns="http://schemas.microsoft.com/office/spreadsheetml/2009/9/main" objectType="Drop" dropLines="2" dropStyle="combo" dx="16" fmlaRange="$N$7:$N$8" noThreeD="1" sel="2" val="0"/>
</file>

<file path=xl/ctrlProps/ctrlProp27.xml><?xml version="1.0" encoding="utf-8"?>
<formControlPr xmlns="http://schemas.microsoft.com/office/spreadsheetml/2009/9/main" objectType="Drop" dropLines="2" dropStyle="combo" dx="16" fmlaRange="$N$7:$N$8" noThreeD="1" sel="2" val="0"/>
</file>

<file path=xl/ctrlProps/ctrlProp28.xml><?xml version="1.0" encoding="utf-8"?>
<formControlPr xmlns="http://schemas.microsoft.com/office/spreadsheetml/2009/9/main" objectType="Drop" dropLines="2" dropStyle="combo" dx="16" fmlaRange="$N$7:$N$8" noThreeD="1" sel="2" val="0"/>
</file>

<file path=xl/ctrlProps/ctrlProp29.xml><?xml version="1.0" encoding="utf-8"?>
<formControlPr xmlns="http://schemas.microsoft.com/office/spreadsheetml/2009/9/main" objectType="Drop" dropLines="2" dropStyle="combo" dx="16" fmlaRange="$N$7:$N$8" noThreeD="1" sel="2" val="0"/>
</file>

<file path=xl/ctrlProps/ctrlProp3.xml><?xml version="1.0" encoding="utf-8"?>
<formControlPr xmlns="http://schemas.microsoft.com/office/spreadsheetml/2009/9/main" objectType="Drop" dropLines="2" dropStyle="combo" dx="16" fmlaRange="$N$7:$N$8" noThreeD="1" sel="2" val="0"/>
</file>

<file path=xl/ctrlProps/ctrlProp30.xml><?xml version="1.0" encoding="utf-8"?>
<formControlPr xmlns="http://schemas.microsoft.com/office/spreadsheetml/2009/9/main" objectType="Drop" dropLines="2" dropStyle="combo" dx="16" fmlaRange="$N$7:$N$8" noThreeD="1" sel="2" val="0"/>
</file>

<file path=xl/ctrlProps/ctrlProp31.xml><?xml version="1.0" encoding="utf-8"?>
<formControlPr xmlns="http://schemas.microsoft.com/office/spreadsheetml/2009/9/main" objectType="Drop" dropLines="2" dropStyle="combo" dx="16" fmlaRange="$N$7:$N$8" noThreeD="1" sel="2" val="0"/>
</file>

<file path=xl/ctrlProps/ctrlProp32.xml><?xml version="1.0" encoding="utf-8"?>
<formControlPr xmlns="http://schemas.microsoft.com/office/spreadsheetml/2009/9/main" objectType="Drop" dropLines="2" dropStyle="combo" dx="16" fmlaRange="$N$7:$N$8" noThreeD="1" sel="2" val="0"/>
</file>

<file path=xl/ctrlProps/ctrlProp33.xml><?xml version="1.0" encoding="utf-8"?>
<formControlPr xmlns="http://schemas.microsoft.com/office/spreadsheetml/2009/9/main" objectType="Drop" dropLines="2" dropStyle="combo" dx="16" fmlaRange="$N$7:$N$8" noThreeD="1" sel="2" val="0"/>
</file>

<file path=xl/ctrlProps/ctrlProp34.xml><?xml version="1.0" encoding="utf-8"?>
<formControlPr xmlns="http://schemas.microsoft.com/office/spreadsheetml/2009/9/main" objectType="Drop" dropLines="2" dropStyle="combo" dx="16" fmlaRange="$N$7:$N$8" noThreeD="1" sel="2" val="0"/>
</file>

<file path=xl/ctrlProps/ctrlProp35.xml><?xml version="1.0" encoding="utf-8"?>
<formControlPr xmlns="http://schemas.microsoft.com/office/spreadsheetml/2009/9/main" objectType="Drop" dropLines="2" dropStyle="combo" dx="16" fmlaRange="$N$7:$N$8" noThreeD="1" sel="2" val="0"/>
</file>

<file path=xl/ctrlProps/ctrlProp36.xml><?xml version="1.0" encoding="utf-8"?>
<formControlPr xmlns="http://schemas.microsoft.com/office/spreadsheetml/2009/9/main" objectType="Drop" dropLines="2" dropStyle="combo" dx="16" fmlaRange="$N$7:$N$8" noThreeD="1" sel="2" val="0"/>
</file>

<file path=xl/ctrlProps/ctrlProp37.xml><?xml version="1.0" encoding="utf-8"?>
<formControlPr xmlns="http://schemas.microsoft.com/office/spreadsheetml/2009/9/main" objectType="Drop" dropLines="2" dropStyle="combo" dx="16" fmlaRange="$M$7:$M$8" noThreeD="1" sel="2" val="0"/>
</file>

<file path=xl/ctrlProps/ctrlProp38.xml><?xml version="1.0" encoding="utf-8"?>
<formControlPr xmlns="http://schemas.microsoft.com/office/spreadsheetml/2009/9/main" objectType="Drop" dropLines="2" dropStyle="combo" dx="16" fmlaRange="$M$7:$M$8" noThreeD="1" sel="2" val="0"/>
</file>

<file path=xl/ctrlProps/ctrlProp39.xml><?xml version="1.0" encoding="utf-8"?>
<formControlPr xmlns="http://schemas.microsoft.com/office/spreadsheetml/2009/9/main" objectType="Drop" dropLines="2" dropStyle="combo" dx="16" fmlaRange="$M$7:$M$8" noThreeD="1" sel="2" val="0"/>
</file>

<file path=xl/ctrlProps/ctrlProp4.xml><?xml version="1.0" encoding="utf-8"?>
<formControlPr xmlns="http://schemas.microsoft.com/office/spreadsheetml/2009/9/main" objectType="Drop" dropLines="2" dropStyle="combo" dx="16" fmlaRange="$N$7:$N$8" noThreeD="1" sel="2" val="0"/>
</file>

<file path=xl/ctrlProps/ctrlProp40.xml><?xml version="1.0" encoding="utf-8"?>
<formControlPr xmlns="http://schemas.microsoft.com/office/spreadsheetml/2009/9/main" objectType="Drop" dropLines="2" dropStyle="combo" dx="16" fmlaRange="$M$7:$M$8" noThreeD="1" sel="2" val="0"/>
</file>

<file path=xl/ctrlProps/ctrlProp41.xml><?xml version="1.0" encoding="utf-8"?>
<formControlPr xmlns="http://schemas.microsoft.com/office/spreadsheetml/2009/9/main" objectType="Drop" dropLines="2" dropStyle="combo" dx="16" fmlaRange="$M$7:$M$8" noThreeD="1" sel="2" val="0"/>
</file>

<file path=xl/ctrlProps/ctrlProp42.xml><?xml version="1.0" encoding="utf-8"?>
<formControlPr xmlns="http://schemas.microsoft.com/office/spreadsheetml/2009/9/main" objectType="Drop" dropLines="2" dropStyle="combo" dx="16" fmlaRange="$M$7:$M$8" noThreeD="1" sel="2" val="0"/>
</file>

<file path=xl/ctrlProps/ctrlProp43.xml><?xml version="1.0" encoding="utf-8"?>
<formControlPr xmlns="http://schemas.microsoft.com/office/spreadsheetml/2009/9/main" objectType="Drop" dropLines="2" dropStyle="combo" dx="16" fmlaRange="$M$7:$M$8" noThreeD="1" sel="2" val="0"/>
</file>

<file path=xl/ctrlProps/ctrlProp44.xml><?xml version="1.0" encoding="utf-8"?>
<formControlPr xmlns="http://schemas.microsoft.com/office/spreadsheetml/2009/9/main" objectType="Drop" dropLines="2" dropStyle="combo" dx="16" fmlaRange="$M$7:$M$8" noThreeD="1" sel="2" val="0"/>
</file>

<file path=xl/ctrlProps/ctrlProp5.xml><?xml version="1.0" encoding="utf-8"?>
<formControlPr xmlns="http://schemas.microsoft.com/office/spreadsheetml/2009/9/main" objectType="Drop" dropLines="2" dropStyle="combo" dx="16" fmlaRange="$N$7:$N$8" noThreeD="1" sel="2" val="0"/>
</file>

<file path=xl/ctrlProps/ctrlProp6.xml><?xml version="1.0" encoding="utf-8"?>
<formControlPr xmlns="http://schemas.microsoft.com/office/spreadsheetml/2009/9/main" objectType="Drop" dropLines="2" dropStyle="combo" dx="16" fmlaRange="$N$7:$N$8" noThreeD="1" sel="2" val="0"/>
</file>

<file path=xl/ctrlProps/ctrlProp7.xml><?xml version="1.0" encoding="utf-8"?>
<formControlPr xmlns="http://schemas.microsoft.com/office/spreadsheetml/2009/9/main" objectType="Drop" dropLines="2" dropStyle="combo" dx="16" fmlaRange="$N$7:$N$8" noThreeD="1" sel="2" val="0"/>
</file>

<file path=xl/ctrlProps/ctrlProp8.xml><?xml version="1.0" encoding="utf-8"?>
<formControlPr xmlns="http://schemas.microsoft.com/office/spreadsheetml/2009/9/main" objectType="Drop" dropLines="2" dropStyle="combo" dx="16" fmlaRange="$N$7:$N$8" noThreeD="1" sel="2" val="0"/>
</file>

<file path=xl/ctrlProps/ctrlProp9.xml><?xml version="1.0" encoding="utf-8"?>
<formControlPr xmlns="http://schemas.microsoft.com/office/spreadsheetml/2009/9/main" objectType="Drop" dropLines="2" dropStyle="combo" dx="16" fmlaRange="$N$7:$N$8" noThreeD="1"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19050</xdr:rowOff>
        </xdr:from>
        <xdr:to>
          <xdr:col>2</xdr:col>
          <xdr:colOff>0</xdr:colOff>
          <xdr:row>9</xdr:row>
          <xdr:rowOff>0</xdr:rowOff>
        </xdr:to>
        <xdr:sp macro="" textlink="">
          <xdr:nvSpPr>
            <xdr:cNvPr id="5121" name="Drop Down 1" hidden="1">
              <a:extLst>
                <a:ext uri="{63B3BB69-23CF-44E3-9099-C40C66FF867C}">
                  <a14:compatExt spid="_x0000_s5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2</xdr:col>
          <xdr:colOff>0</xdr:colOff>
          <xdr:row>12</xdr:row>
          <xdr:rowOff>0</xdr:rowOff>
        </xdr:to>
        <xdr:sp macro="" textlink="">
          <xdr:nvSpPr>
            <xdr:cNvPr id="5122" name="Drop Down 2" hidden="1">
              <a:extLst>
                <a:ext uri="{63B3BB69-23CF-44E3-9099-C40C66FF867C}">
                  <a14:compatExt spid="_x0000_s5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19050</xdr:rowOff>
        </xdr:from>
        <xdr:to>
          <xdr:col>2</xdr:col>
          <xdr:colOff>0</xdr:colOff>
          <xdr:row>9</xdr:row>
          <xdr:rowOff>0</xdr:rowOff>
        </xdr:to>
        <xdr:sp macro="" textlink="">
          <xdr:nvSpPr>
            <xdr:cNvPr id="5123" name="Drop Down 3" hidden="1">
              <a:extLst>
                <a:ext uri="{63B3BB69-23CF-44E3-9099-C40C66FF867C}">
                  <a14:compatExt spid="_x0000_s5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2</xdr:col>
          <xdr:colOff>0</xdr:colOff>
          <xdr:row>12</xdr:row>
          <xdr:rowOff>0</xdr:rowOff>
        </xdr:to>
        <xdr:sp macro="" textlink="">
          <xdr:nvSpPr>
            <xdr:cNvPr id="5124" name="Drop Down 4" hidden="1">
              <a:extLst>
                <a:ext uri="{63B3BB69-23CF-44E3-9099-C40C66FF867C}">
                  <a14:compatExt spid="_x0000_s5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266701</xdr:colOff>
      <xdr:row>48</xdr:row>
      <xdr:rowOff>23813</xdr:rowOff>
    </xdr:from>
    <xdr:to>
      <xdr:col>7</xdr:col>
      <xdr:colOff>180976</xdr:colOff>
      <xdr:row>66</xdr:row>
      <xdr:rowOff>171451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400050</xdr:colOff>
      <xdr:row>48</xdr:row>
      <xdr:rowOff>66675</xdr:rowOff>
    </xdr:from>
    <xdr:to>
      <xdr:col>14</xdr:col>
      <xdr:colOff>266700</xdr:colOff>
      <xdr:row>67</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19050</xdr:rowOff>
        </xdr:from>
        <xdr:to>
          <xdr:col>2</xdr:col>
          <xdr:colOff>0</xdr:colOff>
          <xdr:row>9</xdr:row>
          <xdr:rowOff>0</xdr:rowOff>
        </xdr:to>
        <xdr:sp macro="" textlink="">
          <xdr:nvSpPr>
            <xdr:cNvPr id="5163" name="Drop Down 43" hidden="1">
              <a:extLst>
                <a:ext uri="{63B3BB69-23CF-44E3-9099-C40C66FF867C}">
                  <a14:compatExt spid="_x0000_s51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2</xdr:col>
          <xdr:colOff>0</xdr:colOff>
          <xdr:row>12</xdr:row>
          <xdr:rowOff>0</xdr:rowOff>
        </xdr:to>
        <xdr:sp macro="" textlink="">
          <xdr:nvSpPr>
            <xdr:cNvPr id="5164" name="Drop Down 44" hidden="1">
              <a:extLst>
                <a:ext uri="{63B3BB69-23CF-44E3-9099-C40C66FF867C}">
                  <a14:compatExt spid="_x0000_s51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19050</xdr:rowOff>
        </xdr:from>
        <xdr:to>
          <xdr:col>2</xdr:col>
          <xdr:colOff>0</xdr:colOff>
          <xdr:row>9</xdr:row>
          <xdr:rowOff>0</xdr:rowOff>
        </xdr:to>
        <xdr:sp macro="" textlink="">
          <xdr:nvSpPr>
            <xdr:cNvPr id="5165" name="Drop Down 45" hidden="1">
              <a:extLst>
                <a:ext uri="{63B3BB69-23CF-44E3-9099-C40C66FF867C}">
                  <a14:compatExt spid="_x0000_s51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2</xdr:col>
          <xdr:colOff>0</xdr:colOff>
          <xdr:row>12</xdr:row>
          <xdr:rowOff>0</xdr:rowOff>
        </xdr:to>
        <xdr:sp macro="" textlink="">
          <xdr:nvSpPr>
            <xdr:cNvPr id="5166" name="Drop Down 46" hidden="1">
              <a:extLst>
                <a:ext uri="{63B3BB69-23CF-44E3-9099-C40C66FF867C}">
                  <a14:compatExt spid="_x0000_s51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7</xdr:col>
      <xdr:colOff>428625</xdr:colOff>
      <xdr:row>68</xdr:row>
      <xdr:rowOff>23811</xdr:rowOff>
    </xdr:from>
    <xdr:to>
      <xdr:col>14</xdr:col>
      <xdr:colOff>276225</xdr:colOff>
      <xdr:row>87</xdr:row>
      <xdr:rowOff>161924</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238125</xdr:colOff>
      <xdr:row>68</xdr:row>
      <xdr:rowOff>28575</xdr:rowOff>
    </xdr:from>
    <xdr:to>
      <xdr:col>7</xdr:col>
      <xdr:colOff>171450</xdr:colOff>
      <xdr:row>87</xdr:row>
      <xdr:rowOff>166688</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19050</xdr:rowOff>
        </xdr:from>
        <xdr:to>
          <xdr:col>2</xdr:col>
          <xdr:colOff>0</xdr:colOff>
          <xdr:row>9</xdr:row>
          <xdr:rowOff>0</xdr:rowOff>
        </xdr:to>
        <xdr:sp macro="" textlink="">
          <xdr:nvSpPr>
            <xdr:cNvPr id="6145" name="Drop Down 1" hidden="1">
              <a:extLst>
                <a:ext uri="{63B3BB69-23CF-44E3-9099-C40C66FF867C}">
                  <a14:compatExt spid="_x0000_s6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2</xdr:col>
          <xdr:colOff>0</xdr:colOff>
          <xdr:row>12</xdr:row>
          <xdr:rowOff>0</xdr:rowOff>
        </xdr:to>
        <xdr:sp macro="" textlink="">
          <xdr:nvSpPr>
            <xdr:cNvPr id="6146" name="Drop Down 2" hidden="1">
              <a:extLst>
                <a:ext uri="{63B3BB69-23CF-44E3-9099-C40C66FF867C}">
                  <a14:compatExt spid="_x0000_s6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19050</xdr:rowOff>
        </xdr:from>
        <xdr:to>
          <xdr:col>2</xdr:col>
          <xdr:colOff>0</xdr:colOff>
          <xdr:row>9</xdr:row>
          <xdr:rowOff>0</xdr:rowOff>
        </xdr:to>
        <xdr:sp macro="" textlink="">
          <xdr:nvSpPr>
            <xdr:cNvPr id="6147" name="Drop Down 3" hidden="1">
              <a:extLst>
                <a:ext uri="{63B3BB69-23CF-44E3-9099-C40C66FF867C}">
                  <a14:compatExt spid="_x0000_s6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2</xdr:col>
          <xdr:colOff>0</xdr:colOff>
          <xdr:row>12</xdr:row>
          <xdr:rowOff>0</xdr:rowOff>
        </xdr:to>
        <xdr:sp macro="" textlink="">
          <xdr:nvSpPr>
            <xdr:cNvPr id="6148" name="Drop Down 4" hidden="1">
              <a:extLst>
                <a:ext uri="{63B3BB69-23CF-44E3-9099-C40C66FF867C}">
                  <a14:compatExt spid="_x0000_s6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0</xdr:colOff>
      <xdr:row>48</xdr:row>
      <xdr:rowOff>0</xdr:rowOff>
    </xdr:from>
    <xdr:to>
      <xdr:col>6</xdr:col>
      <xdr:colOff>914400</xdr:colOff>
      <xdr:row>66</xdr:row>
      <xdr:rowOff>147638</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419100</xdr:colOff>
      <xdr:row>48</xdr:row>
      <xdr:rowOff>19050</xdr:rowOff>
    </xdr:from>
    <xdr:to>
      <xdr:col>14</xdr:col>
      <xdr:colOff>485775</xdr:colOff>
      <xdr:row>66</xdr:row>
      <xdr:rowOff>142875</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19050</xdr:rowOff>
        </xdr:from>
        <xdr:to>
          <xdr:col>2</xdr:col>
          <xdr:colOff>0</xdr:colOff>
          <xdr:row>9</xdr:row>
          <xdr:rowOff>0</xdr:rowOff>
        </xdr:to>
        <xdr:sp macro="" textlink="">
          <xdr:nvSpPr>
            <xdr:cNvPr id="6167" name="Drop Down 23" hidden="1">
              <a:extLst>
                <a:ext uri="{63B3BB69-23CF-44E3-9099-C40C66FF867C}">
                  <a14:compatExt spid="_x0000_s61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2</xdr:col>
          <xdr:colOff>0</xdr:colOff>
          <xdr:row>12</xdr:row>
          <xdr:rowOff>0</xdr:rowOff>
        </xdr:to>
        <xdr:sp macro="" textlink="">
          <xdr:nvSpPr>
            <xdr:cNvPr id="6168" name="Drop Down 24" hidden="1">
              <a:extLst>
                <a:ext uri="{63B3BB69-23CF-44E3-9099-C40C66FF867C}">
                  <a14:compatExt spid="_x0000_s61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19050</xdr:rowOff>
        </xdr:from>
        <xdr:to>
          <xdr:col>2</xdr:col>
          <xdr:colOff>0</xdr:colOff>
          <xdr:row>9</xdr:row>
          <xdr:rowOff>0</xdr:rowOff>
        </xdr:to>
        <xdr:sp macro="" textlink="">
          <xdr:nvSpPr>
            <xdr:cNvPr id="6169" name="Drop Down 25" hidden="1">
              <a:extLst>
                <a:ext uri="{63B3BB69-23CF-44E3-9099-C40C66FF867C}">
                  <a14:compatExt spid="_x0000_s6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2</xdr:col>
          <xdr:colOff>0</xdr:colOff>
          <xdr:row>12</xdr:row>
          <xdr:rowOff>0</xdr:rowOff>
        </xdr:to>
        <xdr:sp macro="" textlink="">
          <xdr:nvSpPr>
            <xdr:cNvPr id="6170" name="Drop Down 26" hidden="1">
              <a:extLst>
                <a:ext uri="{63B3BB69-23CF-44E3-9099-C40C66FF867C}">
                  <a14:compatExt spid="_x0000_s6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7</xdr:col>
      <xdr:colOff>447675</xdr:colOff>
      <xdr:row>68</xdr:row>
      <xdr:rowOff>0</xdr:rowOff>
    </xdr:from>
    <xdr:to>
      <xdr:col>14</xdr:col>
      <xdr:colOff>533400</xdr:colOff>
      <xdr:row>87</xdr:row>
      <xdr:rowOff>180975</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68</xdr:row>
      <xdr:rowOff>0</xdr:rowOff>
    </xdr:from>
    <xdr:to>
      <xdr:col>7</xdr:col>
      <xdr:colOff>9525</xdr:colOff>
      <xdr:row>87</xdr:row>
      <xdr:rowOff>138113</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19050</xdr:rowOff>
        </xdr:from>
        <xdr:to>
          <xdr:col>2</xdr:col>
          <xdr:colOff>0</xdr:colOff>
          <xdr:row>9</xdr:row>
          <xdr:rowOff>0</xdr:rowOff>
        </xdr:to>
        <xdr:sp macro="" textlink="">
          <xdr:nvSpPr>
            <xdr:cNvPr id="1061" name="Drop Down 37" hidden="1">
              <a:extLst>
                <a:ext uri="{63B3BB69-23CF-44E3-9099-C40C66FF867C}">
                  <a14:compatExt spid="_x0000_s1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2</xdr:col>
          <xdr:colOff>0</xdr:colOff>
          <xdr:row>12</xdr:row>
          <xdr:rowOff>0</xdr:rowOff>
        </xdr:to>
        <xdr:sp macro="" textlink="">
          <xdr:nvSpPr>
            <xdr:cNvPr id="1062" name="Drop Down 38" hidden="1">
              <a:extLst>
                <a:ext uri="{63B3BB69-23CF-44E3-9099-C40C66FF867C}">
                  <a14:compatExt spid="_x0000_s1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19050</xdr:rowOff>
        </xdr:from>
        <xdr:to>
          <xdr:col>2</xdr:col>
          <xdr:colOff>0</xdr:colOff>
          <xdr:row>9</xdr:row>
          <xdr:rowOff>0</xdr:rowOff>
        </xdr:to>
        <xdr:sp macro="" textlink="">
          <xdr:nvSpPr>
            <xdr:cNvPr id="1063" name="Drop Down 39" hidden="1">
              <a:extLst>
                <a:ext uri="{63B3BB69-23CF-44E3-9099-C40C66FF867C}">
                  <a14:compatExt spid="_x0000_s1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2</xdr:col>
          <xdr:colOff>0</xdr:colOff>
          <xdr:row>12</xdr:row>
          <xdr:rowOff>0</xdr:rowOff>
        </xdr:to>
        <xdr:sp macro="" textlink="">
          <xdr:nvSpPr>
            <xdr:cNvPr id="1064" name="Drop Down 40" hidden="1">
              <a:extLst>
                <a:ext uri="{63B3BB69-23CF-44E3-9099-C40C66FF867C}">
                  <a14:compatExt spid="_x0000_s1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0</xdr:colOff>
      <xdr:row>48</xdr:row>
      <xdr:rowOff>0</xdr:rowOff>
    </xdr:from>
    <xdr:to>
      <xdr:col>6</xdr:col>
      <xdr:colOff>514350</xdr:colOff>
      <xdr:row>66</xdr:row>
      <xdr:rowOff>147638</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48</xdr:row>
      <xdr:rowOff>0</xdr:rowOff>
    </xdr:from>
    <xdr:to>
      <xdr:col>13</xdr:col>
      <xdr:colOff>847725</xdr:colOff>
      <xdr:row>66</xdr:row>
      <xdr:rowOff>123825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19050</xdr:rowOff>
        </xdr:from>
        <xdr:to>
          <xdr:col>2</xdr:col>
          <xdr:colOff>0</xdr:colOff>
          <xdr:row>9</xdr:row>
          <xdr:rowOff>0</xdr:rowOff>
        </xdr:to>
        <xdr:sp macro="" textlink="">
          <xdr:nvSpPr>
            <xdr:cNvPr id="1083" name="Drop Down 59" hidden="1">
              <a:extLst>
                <a:ext uri="{63B3BB69-23CF-44E3-9099-C40C66FF867C}">
                  <a14:compatExt spid="_x0000_s10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2</xdr:col>
          <xdr:colOff>0</xdr:colOff>
          <xdr:row>12</xdr:row>
          <xdr:rowOff>0</xdr:rowOff>
        </xdr:to>
        <xdr:sp macro="" textlink="">
          <xdr:nvSpPr>
            <xdr:cNvPr id="1084" name="Drop Down 60" hidden="1">
              <a:extLst>
                <a:ext uri="{63B3BB69-23CF-44E3-9099-C40C66FF867C}">
                  <a14:compatExt spid="_x0000_s10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19050</xdr:rowOff>
        </xdr:from>
        <xdr:to>
          <xdr:col>2</xdr:col>
          <xdr:colOff>0</xdr:colOff>
          <xdr:row>9</xdr:row>
          <xdr:rowOff>0</xdr:rowOff>
        </xdr:to>
        <xdr:sp macro="" textlink="">
          <xdr:nvSpPr>
            <xdr:cNvPr id="1085" name="Drop Down 61" hidden="1">
              <a:extLst>
                <a:ext uri="{63B3BB69-23CF-44E3-9099-C40C66FF867C}">
                  <a14:compatExt spid="_x0000_s10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2</xdr:col>
          <xdr:colOff>0</xdr:colOff>
          <xdr:row>12</xdr:row>
          <xdr:rowOff>0</xdr:rowOff>
        </xdr:to>
        <xdr:sp macro="" textlink="">
          <xdr:nvSpPr>
            <xdr:cNvPr id="1086" name="Drop Down 62" hidden="1">
              <a:extLst>
                <a:ext uri="{63B3BB69-23CF-44E3-9099-C40C66FF867C}">
                  <a14:compatExt spid="_x0000_s10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7</xdr:col>
      <xdr:colOff>57150</xdr:colOff>
      <xdr:row>68</xdr:row>
      <xdr:rowOff>57150</xdr:rowOff>
    </xdr:from>
    <xdr:to>
      <xdr:col>13</xdr:col>
      <xdr:colOff>885825</xdr:colOff>
      <xdr:row>88</xdr:row>
      <xdr:rowOff>4763</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68</xdr:row>
      <xdr:rowOff>0</xdr:rowOff>
    </xdr:from>
    <xdr:to>
      <xdr:col>6</xdr:col>
      <xdr:colOff>533400</xdr:colOff>
      <xdr:row>87</xdr:row>
      <xdr:rowOff>138113</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19050</xdr:rowOff>
        </xdr:from>
        <xdr:to>
          <xdr:col>2</xdr:col>
          <xdr:colOff>0</xdr:colOff>
          <xdr:row>9</xdr:row>
          <xdr:rowOff>0</xdr:rowOff>
        </xdr:to>
        <xdr:sp macro="" textlink="">
          <xdr:nvSpPr>
            <xdr:cNvPr id="2071" name="Drop Down 23" hidden="1">
              <a:extLst>
                <a:ext uri="{63B3BB69-23CF-44E3-9099-C40C66FF867C}">
                  <a14:compatExt spid="_x0000_s20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2</xdr:col>
          <xdr:colOff>0</xdr:colOff>
          <xdr:row>12</xdr:row>
          <xdr:rowOff>0</xdr:rowOff>
        </xdr:to>
        <xdr:sp macro="" textlink="">
          <xdr:nvSpPr>
            <xdr:cNvPr id="2072" name="Drop Down 24" hidden="1">
              <a:extLst>
                <a:ext uri="{63B3BB69-23CF-44E3-9099-C40C66FF867C}">
                  <a14:compatExt spid="_x0000_s2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19050</xdr:rowOff>
        </xdr:from>
        <xdr:to>
          <xdr:col>2</xdr:col>
          <xdr:colOff>0</xdr:colOff>
          <xdr:row>9</xdr:row>
          <xdr:rowOff>0</xdr:rowOff>
        </xdr:to>
        <xdr:sp macro="" textlink="">
          <xdr:nvSpPr>
            <xdr:cNvPr id="2073" name="Drop Down 25" hidden="1">
              <a:extLst>
                <a:ext uri="{63B3BB69-23CF-44E3-9099-C40C66FF867C}">
                  <a14:compatExt spid="_x0000_s2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2</xdr:col>
          <xdr:colOff>0</xdr:colOff>
          <xdr:row>12</xdr:row>
          <xdr:rowOff>0</xdr:rowOff>
        </xdr:to>
        <xdr:sp macro="" textlink="">
          <xdr:nvSpPr>
            <xdr:cNvPr id="2074" name="Drop Down 26" hidden="1">
              <a:extLst>
                <a:ext uri="{63B3BB69-23CF-44E3-9099-C40C66FF867C}">
                  <a14:compatExt spid="_x0000_s20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0</xdr:colOff>
      <xdr:row>49</xdr:row>
      <xdr:rowOff>0</xdr:rowOff>
    </xdr:from>
    <xdr:to>
      <xdr:col>6</xdr:col>
      <xdr:colOff>581025</xdr:colOff>
      <xdr:row>67</xdr:row>
      <xdr:rowOff>147638</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49</xdr:row>
      <xdr:rowOff>0</xdr:rowOff>
    </xdr:from>
    <xdr:to>
      <xdr:col>14</xdr:col>
      <xdr:colOff>66675</xdr:colOff>
      <xdr:row>67</xdr:row>
      <xdr:rowOff>123825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19050</xdr:rowOff>
        </xdr:from>
        <xdr:to>
          <xdr:col>2</xdr:col>
          <xdr:colOff>0</xdr:colOff>
          <xdr:row>9</xdr:row>
          <xdr:rowOff>0</xdr:rowOff>
        </xdr:to>
        <xdr:sp macro="" textlink="">
          <xdr:nvSpPr>
            <xdr:cNvPr id="2095" name="Drop Down 47" hidden="1">
              <a:extLst>
                <a:ext uri="{63B3BB69-23CF-44E3-9099-C40C66FF867C}">
                  <a14:compatExt spid="_x0000_s20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2</xdr:col>
          <xdr:colOff>0</xdr:colOff>
          <xdr:row>12</xdr:row>
          <xdr:rowOff>0</xdr:rowOff>
        </xdr:to>
        <xdr:sp macro="" textlink="">
          <xdr:nvSpPr>
            <xdr:cNvPr id="2096" name="Drop Down 48" hidden="1">
              <a:extLst>
                <a:ext uri="{63B3BB69-23CF-44E3-9099-C40C66FF867C}">
                  <a14:compatExt spid="_x0000_s2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19050</xdr:rowOff>
        </xdr:from>
        <xdr:to>
          <xdr:col>2</xdr:col>
          <xdr:colOff>0</xdr:colOff>
          <xdr:row>9</xdr:row>
          <xdr:rowOff>0</xdr:rowOff>
        </xdr:to>
        <xdr:sp macro="" textlink="">
          <xdr:nvSpPr>
            <xdr:cNvPr id="2097" name="Drop Down 49" hidden="1">
              <a:extLst>
                <a:ext uri="{63B3BB69-23CF-44E3-9099-C40C66FF867C}">
                  <a14:compatExt spid="_x0000_s2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2</xdr:col>
          <xdr:colOff>0</xdr:colOff>
          <xdr:row>12</xdr:row>
          <xdr:rowOff>0</xdr:rowOff>
        </xdr:to>
        <xdr:sp macro="" textlink="">
          <xdr:nvSpPr>
            <xdr:cNvPr id="2098" name="Drop Down 50" hidden="1">
              <a:extLst>
                <a:ext uri="{63B3BB69-23CF-44E3-9099-C40C66FF867C}">
                  <a14:compatExt spid="_x0000_s2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7</xdr:col>
      <xdr:colOff>0</xdr:colOff>
      <xdr:row>69</xdr:row>
      <xdr:rowOff>0</xdr:rowOff>
    </xdr:from>
    <xdr:to>
      <xdr:col>14</xdr:col>
      <xdr:colOff>47625</xdr:colOff>
      <xdr:row>88</xdr:row>
      <xdr:rowOff>138113</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70</xdr:row>
      <xdr:rowOff>0</xdr:rowOff>
    </xdr:from>
    <xdr:to>
      <xdr:col>6</xdr:col>
      <xdr:colOff>600075</xdr:colOff>
      <xdr:row>89</xdr:row>
      <xdr:rowOff>138113</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19050</xdr:rowOff>
        </xdr:from>
        <xdr:to>
          <xdr:col>2</xdr:col>
          <xdr:colOff>0</xdr:colOff>
          <xdr:row>9</xdr:row>
          <xdr:rowOff>0</xdr:rowOff>
        </xdr:to>
        <xdr:sp macro="" textlink="">
          <xdr:nvSpPr>
            <xdr:cNvPr id="3073" name="Drop Down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2</xdr:col>
          <xdr:colOff>0</xdr:colOff>
          <xdr:row>12</xdr:row>
          <xdr:rowOff>0</xdr:rowOff>
        </xdr:to>
        <xdr:sp macro="" textlink="">
          <xdr:nvSpPr>
            <xdr:cNvPr id="3074" name="Drop Down 2" hidden="1">
              <a:extLst>
                <a:ext uri="{63B3BB69-23CF-44E3-9099-C40C66FF867C}">
                  <a14:compatExt spid="_x0000_s30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19050</xdr:rowOff>
        </xdr:from>
        <xdr:to>
          <xdr:col>2</xdr:col>
          <xdr:colOff>0</xdr:colOff>
          <xdr:row>9</xdr:row>
          <xdr:rowOff>0</xdr:rowOff>
        </xdr:to>
        <xdr:sp macro="" textlink="">
          <xdr:nvSpPr>
            <xdr:cNvPr id="3075" name="Drop Down 3" hidden="1">
              <a:extLst>
                <a:ext uri="{63B3BB69-23CF-44E3-9099-C40C66FF867C}">
                  <a14:compatExt spid="_x0000_s3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2</xdr:col>
          <xdr:colOff>0</xdr:colOff>
          <xdr:row>12</xdr:row>
          <xdr:rowOff>0</xdr:rowOff>
        </xdr:to>
        <xdr:sp macro="" textlink="">
          <xdr:nvSpPr>
            <xdr:cNvPr id="3076" name="Drop Down 4" hidden="1">
              <a:extLst>
                <a:ext uri="{63B3BB69-23CF-44E3-9099-C40C66FF867C}">
                  <a14:compatExt spid="_x0000_s30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0</xdr:colOff>
      <xdr:row>48</xdr:row>
      <xdr:rowOff>0</xdr:rowOff>
    </xdr:from>
    <xdr:to>
      <xdr:col>6</xdr:col>
      <xdr:colOff>838200</xdr:colOff>
      <xdr:row>66</xdr:row>
      <xdr:rowOff>147638</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48</xdr:row>
      <xdr:rowOff>0</xdr:rowOff>
    </xdr:from>
    <xdr:to>
      <xdr:col>13</xdr:col>
      <xdr:colOff>847725</xdr:colOff>
      <xdr:row>66</xdr:row>
      <xdr:rowOff>123825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923924</xdr:colOff>
      <xdr:row>67</xdr:row>
      <xdr:rowOff>161925</xdr:rowOff>
    </xdr:from>
    <xdr:to>
      <xdr:col>13</xdr:col>
      <xdr:colOff>838199</xdr:colOff>
      <xdr:row>87</xdr:row>
      <xdr:rowOff>38100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590550</xdr:colOff>
      <xdr:row>67</xdr:row>
      <xdr:rowOff>171451</xdr:rowOff>
    </xdr:from>
    <xdr:to>
      <xdr:col>6</xdr:col>
      <xdr:colOff>828675</xdr:colOff>
      <xdr:row>87</xdr:row>
      <xdr:rowOff>38101</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19050</xdr:rowOff>
        </xdr:from>
        <xdr:to>
          <xdr:col>1</xdr:col>
          <xdr:colOff>0</xdr:colOff>
          <xdr:row>9</xdr:row>
          <xdr:rowOff>0</xdr:rowOff>
        </xdr:to>
        <xdr:sp macro="" textlink="">
          <xdr:nvSpPr>
            <xdr:cNvPr id="4097" name="Drop Down 1" hidden="1">
              <a:extLst>
                <a:ext uri="{63B3BB69-23CF-44E3-9099-C40C66FF867C}">
                  <a14:compatExt spid="_x0000_s4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1</xdr:col>
          <xdr:colOff>0</xdr:colOff>
          <xdr:row>12</xdr:row>
          <xdr:rowOff>0</xdr:rowOff>
        </xdr:to>
        <xdr:sp macro="" textlink="">
          <xdr:nvSpPr>
            <xdr:cNvPr id="4098" name="Drop Down 2" hidden="1">
              <a:extLst>
                <a:ext uri="{63B3BB69-23CF-44E3-9099-C40C66FF867C}">
                  <a14:compatExt spid="_x0000_s4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19050</xdr:rowOff>
        </xdr:from>
        <xdr:to>
          <xdr:col>1</xdr:col>
          <xdr:colOff>0</xdr:colOff>
          <xdr:row>9</xdr:row>
          <xdr:rowOff>0</xdr:rowOff>
        </xdr:to>
        <xdr:sp macro="" textlink="">
          <xdr:nvSpPr>
            <xdr:cNvPr id="4099" name="Drop Down 3" hidden="1">
              <a:extLst>
                <a:ext uri="{63B3BB69-23CF-44E3-9099-C40C66FF867C}">
                  <a14:compatExt spid="_x0000_s4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1</xdr:col>
          <xdr:colOff>0</xdr:colOff>
          <xdr:row>12</xdr:row>
          <xdr:rowOff>0</xdr:rowOff>
        </xdr:to>
        <xdr:sp macro="" textlink="">
          <xdr:nvSpPr>
            <xdr:cNvPr id="4100" name="Drop Down 4" hidden="1">
              <a:extLst>
                <a:ext uri="{63B3BB69-23CF-44E3-9099-C40C66FF867C}">
                  <a14:compatExt spid="_x0000_s4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49</xdr:row>
      <xdr:rowOff>0</xdr:rowOff>
    </xdr:from>
    <xdr:to>
      <xdr:col>5</xdr:col>
      <xdr:colOff>676275</xdr:colOff>
      <xdr:row>67</xdr:row>
      <xdr:rowOff>147638</xdr:rowOff>
    </xdr:to>
    <xdr:graphicFrame macro="">
      <xdr:nvGraphicFramePr>
        <xdr:cNvPr id="6" name="Chart 5"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49</xdr:row>
      <xdr:rowOff>0</xdr:rowOff>
    </xdr:from>
    <xdr:to>
      <xdr:col>13</xdr:col>
      <xdr:colOff>66675</xdr:colOff>
      <xdr:row>67</xdr:row>
      <xdr:rowOff>123825</xdr:rowOff>
    </xdr:to>
    <xdr:graphicFrame macro="">
      <xdr:nvGraphicFramePr>
        <xdr:cNvPr id="7" name="Chart 6"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8</xdr:row>
          <xdr:rowOff>19050</xdr:rowOff>
        </xdr:from>
        <xdr:to>
          <xdr:col>1</xdr:col>
          <xdr:colOff>0</xdr:colOff>
          <xdr:row>9</xdr:row>
          <xdr:rowOff>0</xdr:rowOff>
        </xdr:to>
        <xdr:sp macro="" textlink="">
          <xdr:nvSpPr>
            <xdr:cNvPr id="4129" name="Drop Down 33" hidden="1">
              <a:extLst>
                <a:ext uri="{63B3BB69-23CF-44E3-9099-C40C66FF867C}">
                  <a14:compatExt spid="_x0000_s41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1</xdr:col>
          <xdr:colOff>0</xdr:colOff>
          <xdr:row>12</xdr:row>
          <xdr:rowOff>0</xdr:rowOff>
        </xdr:to>
        <xdr:sp macro="" textlink="">
          <xdr:nvSpPr>
            <xdr:cNvPr id="4130" name="Drop Down 34" hidden="1">
              <a:extLst>
                <a:ext uri="{63B3BB69-23CF-44E3-9099-C40C66FF867C}">
                  <a14:compatExt spid="_x0000_s41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19050</xdr:rowOff>
        </xdr:from>
        <xdr:to>
          <xdr:col>1</xdr:col>
          <xdr:colOff>0</xdr:colOff>
          <xdr:row>9</xdr:row>
          <xdr:rowOff>0</xdr:rowOff>
        </xdr:to>
        <xdr:sp macro="" textlink="">
          <xdr:nvSpPr>
            <xdr:cNvPr id="4131" name="Drop Down 35" hidden="1">
              <a:extLst>
                <a:ext uri="{63B3BB69-23CF-44E3-9099-C40C66FF867C}">
                  <a14:compatExt spid="_x0000_s41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1</xdr:col>
          <xdr:colOff>0</xdr:colOff>
          <xdr:row>12</xdr:row>
          <xdr:rowOff>0</xdr:rowOff>
        </xdr:to>
        <xdr:sp macro="" textlink="">
          <xdr:nvSpPr>
            <xdr:cNvPr id="4132" name="Drop Down 36" hidden="1">
              <a:extLst>
                <a:ext uri="{63B3BB69-23CF-44E3-9099-C40C66FF867C}">
                  <a14:compatExt spid="_x0000_s41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0</xdr:colOff>
      <xdr:row>69</xdr:row>
      <xdr:rowOff>0</xdr:rowOff>
    </xdr:from>
    <xdr:to>
      <xdr:col>13</xdr:col>
      <xdr:colOff>47625</xdr:colOff>
      <xdr:row>88</xdr:row>
      <xdr:rowOff>138113</xdr:rowOff>
    </xdr:to>
    <xdr:graphicFrame macro="">
      <xdr:nvGraphicFramePr>
        <xdr:cNvPr id="12" name="Chart 11"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69</xdr:row>
      <xdr:rowOff>0</xdr:rowOff>
    </xdr:from>
    <xdr:to>
      <xdr:col>5</xdr:col>
      <xdr:colOff>695325</xdr:colOff>
      <xdr:row>88</xdr:row>
      <xdr:rowOff>138113</xdr:rowOff>
    </xdr:to>
    <xdr:graphicFrame macro="">
      <xdr:nvGraphicFramePr>
        <xdr:cNvPr id="13" name="Chart 12"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ctrlProp" Target="../ctrlProps/ctrlProp9.xml"/><Relationship Id="rId7" Type="http://schemas.openxmlformats.org/officeDocument/2006/relationships/ctrlProp" Target="../ctrlProps/ctrlProp13.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12.xml"/><Relationship Id="rId11" Type="http://schemas.openxmlformats.org/officeDocument/2006/relationships/comments" Target="../comments2.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ctrlProp" Target="../ctrlProps/ctrlProp17.xml"/><Relationship Id="rId7" Type="http://schemas.openxmlformats.org/officeDocument/2006/relationships/ctrlProp" Target="../ctrlProps/ctrlProp21.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trlProp" Target="../ctrlProps/ctrlProp20.xml"/><Relationship Id="rId11" Type="http://schemas.openxmlformats.org/officeDocument/2006/relationships/comments" Target="../comments3.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ctrlProp" Target="../ctrlProps/ctrlProp25.xml"/><Relationship Id="rId7" Type="http://schemas.openxmlformats.org/officeDocument/2006/relationships/ctrlProp" Target="../ctrlProps/ctrlProp29.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trlProp" Target="../ctrlProps/ctrlProp28.xml"/><Relationship Id="rId11" Type="http://schemas.openxmlformats.org/officeDocument/2006/relationships/comments" Target="../comments4.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ctrlProp" Target="../ctrlProps/ctrlProp36.xml"/><Relationship Id="rId2" Type="http://schemas.openxmlformats.org/officeDocument/2006/relationships/drawing" Target="../drawings/drawing5.xml"/><Relationship Id="rId1" Type="http://schemas.openxmlformats.org/officeDocument/2006/relationships/printerSettings" Target="../printerSettings/printerSettings2.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1.xml"/><Relationship Id="rId3" Type="http://schemas.openxmlformats.org/officeDocument/2006/relationships/vmlDrawing" Target="../drawings/vmlDrawing6.vml"/><Relationship Id="rId7" Type="http://schemas.openxmlformats.org/officeDocument/2006/relationships/ctrlProp" Target="../ctrlProps/ctrlProp40.xml"/><Relationship Id="rId12" Type="http://schemas.openxmlformats.org/officeDocument/2006/relationships/comments" Target="../comments6.xml"/><Relationship Id="rId2" Type="http://schemas.openxmlformats.org/officeDocument/2006/relationships/drawing" Target="../drawings/drawing6.xml"/><Relationship Id="rId1" Type="http://schemas.openxmlformats.org/officeDocument/2006/relationships/printerSettings" Target="../printerSettings/printerSettings3.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0" Type="http://schemas.openxmlformats.org/officeDocument/2006/relationships/ctrlProp" Target="../ctrlProps/ctrlProp43.xml"/><Relationship Id="rId4" Type="http://schemas.openxmlformats.org/officeDocument/2006/relationships/ctrlProp" Target="../ctrlProps/ctrlProp37.xml"/><Relationship Id="rId9" Type="http://schemas.openxmlformats.org/officeDocument/2006/relationships/ctrlProp" Target="../ctrlProps/ctrlProp4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46"/>
  <sheetViews>
    <sheetView topLeftCell="A10" workbookViewId="0">
      <selection activeCell="M31" sqref="M31"/>
    </sheetView>
  </sheetViews>
  <sheetFormatPr defaultRowHeight="15" x14ac:dyDescent="0.25"/>
  <cols>
    <col min="3" max="3" width="30.7109375" customWidth="1"/>
    <col min="4" max="4" width="18.7109375" customWidth="1"/>
    <col min="5" max="5" width="15.28515625" customWidth="1"/>
    <col min="6" max="6" width="15.42578125" customWidth="1"/>
    <col min="7" max="7" width="13.7109375" customWidth="1"/>
    <col min="8" max="9" width="15.28515625" customWidth="1"/>
    <col min="10" max="11" width="14.7109375" customWidth="1"/>
    <col min="12" max="12" width="15.28515625" customWidth="1"/>
    <col min="13" max="13" width="14.5703125" customWidth="1"/>
    <col min="14" max="14" width="14.7109375" customWidth="1"/>
    <col min="15" max="15" width="14" customWidth="1"/>
  </cols>
  <sheetData>
    <row r="1" spans="2:15" x14ac:dyDescent="0.25">
      <c r="B1" s="1"/>
      <c r="C1" s="2" t="s">
        <v>0</v>
      </c>
      <c r="D1" s="3" t="s">
        <v>1</v>
      </c>
      <c r="E1" s="3"/>
      <c r="F1" s="3"/>
      <c r="G1" s="3"/>
      <c r="H1" s="3"/>
      <c r="I1" s="3"/>
      <c r="J1" s="3"/>
      <c r="K1" s="3"/>
      <c r="L1" s="3"/>
      <c r="M1" s="3"/>
      <c r="N1" s="3"/>
      <c r="O1" s="3"/>
    </row>
    <row r="2" spans="2:15" x14ac:dyDescent="0.25">
      <c r="B2" s="4"/>
      <c r="C2" s="5" t="s">
        <v>2</v>
      </c>
      <c r="D2" s="6" t="s">
        <v>30</v>
      </c>
      <c r="E2" s="6" t="s">
        <v>31</v>
      </c>
      <c r="F2" s="6" t="s">
        <v>32</v>
      </c>
      <c r="G2" s="6" t="s">
        <v>33</v>
      </c>
      <c r="H2" s="6" t="s">
        <v>34</v>
      </c>
      <c r="I2" s="6" t="s">
        <v>35</v>
      </c>
      <c r="J2" s="6" t="s">
        <v>36</v>
      </c>
      <c r="K2" s="6" t="s">
        <v>37</v>
      </c>
      <c r="L2" s="6" t="s">
        <v>38</v>
      </c>
      <c r="M2" s="6" t="s">
        <v>39</v>
      </c>
      <c r="N2" s="6" t="s">
        <v>40</v>
      </c>
      <c r="O2" s="6" t="s">
        <v>41</v>
      </c>
    </row>
    <row r="3" spans="2:15" x14ac:dyDescent="0.25">
      <c r="B3" s="4"/>
      <c r="C3" s="7" t="s">
        <v>3</v>
      </c>
      <c r="D3" s="8">
        <v>2015</v>
      </c>
      <c r="E3" s="8">
        <v>2015</v>
      </c>
      <c r="F3" s="8">
        <v>2015</v>
      </c>
      <c r="G3" s="8">
        <v>2015</v>
      </c>
      <c r="H3" s="8">
        <v>2015</v>
      </c>
      <c r="I3" s="8">
        <v>2015</v>
      </c>
      <c r="J3" s="8">
        <v>2015</v>
      </c>
      <c r="K3" s="8">
        <v>2015</v>
      </c>
      <c r="L3" s="8">
        <v>2015</v>
      </c>
      <c r="M3" s="8">
        <v>2015</v>
      </c>
      <c r="N3" s="8">
        <v>2015</v>
      </c>
      <c r="O3" s="8">
        <v>2015</v>
      </c>
    </row>
    <row r="4" spans="2:15" x14ac:dyDescent="0.25">
      <c r="B4" s="4"/>
      <c r="C4" s="4"/>
      <c r="D4" s="9"/>
      <c r="E4" s="9"/>
      <c r="F4" s="9"/>
      <c r="G4" s="9"/>
      <c r="H4" s="9"/>
      <c r="I4" s="9"/>
      <c r="J4" s="9"/>
      <c r="K4" s="9"/>
      <c r="L4" s="9"/>
      <c r="M4" s="9"/>
      <c r="N4" s="9"/>
      <c r="O4" s="9"/>
    </row>
    <row r="5" spans="2:15" ht="66.75" x14ac:dyDescent="0.25">
      <c r="B5" s="10"/>
      <c r="C5" s="11"/>
      <c r="D5" s="12" t="s">
        <v>4</v>
      </c>
      <c r="E5" s="12" t="s">
        <v>4</v>
      </c>
      <c r="F5" s="12" t="s">
        <v>4</v>
      </c>
      <c r="G5" s="12" t="s">
        <v>4</v>
      </c>
      <c r="H5" s="12" t="s">
        <v>4</v>
      </c>
      <c r="I5" s="12" t="s">
        <v>4</v>
      </c>
      <c r="J5" s="12" t="s">
        <v>4</v>
      </c>
      <c r="K5" s="12" t="s">
        <v>4</v>
      </c>
      <c r="L5" s="12" t="s">
        <v>4</v>
      </c>
      <c r="M5" s="12" t="s">
        <v>4</v>
      </c>
      <c r="N5" s="12" t="s">
        <v>4</v>
      </c>
      <c r="O5" s="12" t="s">
        <v>4</v>
      </c>
    </row>
    <row r="6" spans="2:15" x14ac:dyDescent="0.25">
      <c r="B6" s="13"/>
      <c r="C6" s="14"/>
      <c r="D6" s="15" t="s">
        <v>5</v>
      </c>
      <c r="E6" s="15" t="s">
        <v>5</v>
      </c>
      <c r="F6" s="15" t="s">
        <v>5</v>
      </c>
      <c r="G6" s="15" t="s">
        <v>5</v>
      </c>
      <c r="H6" s="15" t="s">
        <v>5</v>
      </c>
      <c r="I6" s="15" t="s">
        <v>5</v>
      </c>
      <c r="J6" s="15" t="s">
        <v>5</v>
      </c>
      <c r="K6" s="15" t="s">
        <v>5</v>
      </c>
      <c r="L6" s="15" t="s">
        <v>5</v>
      </c>
      <c r="M6" s="15" t="s">
        <v>5</v>
      </c>
      <c r="N6" s="15" t="s">
        <v>5</v>
      </c>
      <c r="O6" s="15" t="s">
        <v>5</v>
      </c>
    </row>
    <row r="7" spans="2:15" x14ac:dyDescent="0.25">
      <c r="B7" s="65" t="s">
        <v>6</v>
      </c>
      <c r="C7" s="66"/>
      <c r="D7" s="17">
        <v>61.161226999999997</v>
      </c>
      <c r="E7" s="17">
        <v>88.238136999999995</v>
      </c>
      <c r="F7" s="17">
        <v>101.54722</v>
      </c>
      <c r="G7" s="17">
        <v>90.043767000000003</v>
      </c>
      <c r="H7" s="17">
        <v>103.35171800000001</v>
      </c>
      <c r="I7" s="17">
        <v>106.609179</v>
      </c>
      <c r="J7" s="17">
        <v>106.609179</v>
      </c>
      <c r="K7" s="17">
        <v>106.68374300000001</v>
      </c>
      <c r="L7" s="17">
        <v>91.113900999999998</v>
      </c>
      <c r="M7" s="17">
        <v>100.415971</v>
      </c>
      <c r="N7" s="17">
        <v>100.618461</v>
      </c>
      <c r="O7" s="17">
        <v>99.757185000000007</v>
      </c>
    </row>
    <row r="8" spans="2:15" x14ac:dyDescent="0.25">
      <c r="B8" s="67" t="s">
        <v>7</v>
      </c>
      <c r="C8" s="68"/>
      <c r="D8" s="20">
        <v>335.22276399999998</v>
      </c>
      <c r="E8" s="20">
        <v>301.18688500000002</v>
      </c>
      <c r="F8" s="20">
        <v>282.986356</v>
      </c>
      <c r="G8" s="20">
        <v>305.85086999999999</v>
      </c>
      <c r="H8" s="20">
        <v>318.82623699999999</v>
      </c>
      <c r="I8" s="20">
        <v>314.32559800000001</v>
      </c>
      <c r="J8" s="20">
        <v>313.407307</v>
      </c>
      <c r="K8" s="20">
        <v>313.407307</v>
      </c>
      <c r="L8" s="20">
        <v>309.96632499999998</v>
      </c>
      <c r="M8" s="20">
        <v>309.40141899999998</v>
      </c>
      <c r="N8" s="20">
        <v>309.40141899999998</v>
      </c>
      <c r="O8" s="20">
        <v>295.76322499999998</v>
      </c>
    </row>
    <row r="9" spans="2:15" x14ac:dyDescent="0.25">
      <c r="B9" s="21" t="s">
        <v>8</v>
      </c>
      <c r="C9" s="19"/>
      <c r="D9" s="20"/>
      <c r="E9" s="20"/>
      <c r="F9" s="20"/>
      <c r="G9" s="20"/>
      <c r="H9" s="20">
        <v>0</v>
      </c>
      <c r="I9" s="20">
        <v>0</v>
      </c>
      <c r="J9" s="20">
        <v>0</v>
      </c>
      <c r="K9" s="20">
        <v>0</v>
      </c>
      <c r="L9" s="20">
        <v>0</v>
      </c>
      <c r="M9" s="20">
        <v>0</v>
      </c>
      <c r="N9" s="20">
        <v>0</v>
      </c>
      <c r="O9" s="20">
        <v>0</v>
      </c>
    </row>
    <row r="10" spans="2:15" x14ac:dyDescent="0.25">
      <c r="B10" s="21" t="s">
        <v>9</v>
      </c>
      <c r="C10" s="19"/>
      <c r="D10" s="20">
        <v>335.22276399999998</v>
      </c>
      <c r="E10" s="20">
        <v>301.18688500000002</v>
      </c>
      <c r="F10" s="20">
        <v>282.986356</v>
      </c>
      <c r="G10" s="20">
        <v>305.85086999999999</v>
      </c>
      <c r="H10" s="20">
        <v>318.82623699999999</v>
      </c>
      <c r="I10" s="20">
        <v>314.32559800000001</v>
      </c>
      <c r="J10" s="20">
        <v>313.407307</v>
      </c>
      <c r="K10" s="20">
        <v>313.407307</v>
      </c>
      <c r="L10" s="20">
        <v>309.96632499999998</v>
      </c>
      <c r="M10" s="20">
        <v>309.40141899999998</v>
      </c>
      <c r="N10" s="20">
        <v>309.40141899999998</v>
      </c>
      <c r="O10" s="20">
        <v>295.76322499999998</v>
      </c>
    </row>
    <row r="11" spans="2:15" x14ac:dyDescent="0.25">
      <c r="B11" s="18" t="s">
        <v>10</v>
      </c>
      <c r="C11" s="19"/>
      <c r="D11" s="22">
        <v>0</v>
      </c>
      <c r="E11" s="22">
        <v>0</v>
      </c>
      <c r="F11" s="22">
        <v>0</v>
      </c>
      <c r="G11" s="22">
        <v>0</v>
      </c>
      <c r="H11" s="22">
        <v>0</v>
      </c>
      <c r="I11" s="22">
        <v>0</v>
      </c>
      <c r="J11" s="22">
        <v>0</v>
      </c>
      <c r="K11" s="22">
        <v>0</v>
      </c>
      <c r="L11" s="22">
        <v>0</v>
      </c>
      <c r="M11" s="22">
        <v>0</v>
      </c>
      <c r="N11" s="22">
        <v>0</v>
      </c>
      <c r="O11" s="22">
        <v>0</v>
      </c>
    </row>
    <row r="12" spans="2:15" x14ac:dyDescent="0.25">
      <c r="B12" s="21" t="s">
        <v>8</v>
      </c>
      <c r="C12" s="19"/>
      <c r="D12" s="22"/>
      <c r="E12" s="22"/>
      <c r="F12" s="22"/>
      <c r="G12" s="22"/>
      <c r="H12" s="22">
        <v>0</v>
      </c>
      <c r="I12" s="22">
        <v>0</v>
      </c>
      <c r="J12" s="22">
        <v>0</v>
      </c>
      <c r="K12" s="22">
        <v>0</v>
      </c>
      <c r="L12" s="22">
        <v>0</v>
      </c>
      <c r="M12" s="22">
        <v>0</v>
      </c>
      <c r="N12" s="22">
        <v>0</v>
      </c>
      <c r="O12" s="22">
        <v>0</v>
      </c>
    </row>
    <row r="13" spans="2:15" x14ac:dyDescent="0.25">
      <c r="B13" s="21" t="s">
        <v>9</v>
      </c>
      <c r="C13" s="19"/>
      <c r="D13" s="22"/>
      <c r="E13" s="22"/>
      <c r="F13" s="22"/>
      <c r="G13" s="22"/>
      <c r="H13" s="22">
        <v>0</v>
      </c>
      <c r="I13" s="22">
        <v>0</v>
      </c>
      <c r="J13" s="22">
        <v>0</v>
      </c>
      <c r="K13" s="22">
        <v>0</v>
      </c>
      <c r="L13" s="22">
        <v>0</v>
      </c>
      <c r="M13" s="22">
        <v>0</v>
      </c>
      <c r="N13" s="22">
        <v>0</v>
      </c>
      <c r="O13" s="22">
        <v>0</v>
      </c>
    </row>
    <row r="14" spans="2:15" x14ac:dyDescent="0.25">
      <c r="B14" s="67" t="s">
        <v>11</v>
      </c>
      <c r="C14" s="68"/>
      <c r="D14" s="22">
        <v>-2.50922</v>
      </c>
      <c r="E14" s="22">
        <v>0.25654100000000002</v>
      </c>
      <c r="F14" s="22">
        <v>1.604598</v>
      </c>
      <c r="G14" s="22">
        <v>-1.0011890000000001</v>
      </c>
      <c r="H14" s="22">
        <v>-0.80581899999999995</v>
      </c>
      <c r="I14" s="22">
        <v>0.94189199999999995</v>
      </c>
      <c r="J14" s="22">
        <v>-0.85925799999999997</v>
      </c>
      <c r="K14" s="22">
        <v>0.20807899999999999</v>
      </c>
      <c r="L14" s="22">
        <v>0.44320500000000002</v>
      </c>
      <c r="M14" s="22">
        <v>-1.911502</v>
      </c>
      <c r="N14" s="22">
        <v>-1.9156489999999999</v>
      </c>
      <c r="O14" s="22">
        <v>2.014151</v>
      </c>
    </row>
    <row r="15" spans="2:15" x14ac:dyDescent="0.25">
      <c r="B15" s="65" t="s">
        <v>12</v>
      </c>
      <c r="C15" s="66"/>
      <c r="D15" s="23">
        <v>398.89321100000001</v>
      </c>
      <c r="E15" s="23">
        <v>389.16848099999999</v>
      </c>
      <c r="F15" s="23">
        <v>382.92897799999997</v>
      </c>
      <c r="G15" s="23">
        <v>396.895826</v>
      </c>
      <c r="H15" s="23">
        <v>422.98377399999998</v>
      </c>
      <c r="I15" s="23">
        <v>419.992885</v>
      </c>
      <c r="J15" s="23">
        <v>420.875744</v>
      </c>
      <c r="K15" s="23">
        <v>419.882971</v>
      </c>
      <c r="L15" s="23">
        <v>400.637021</v>
      </c>
      <c r="M15" s="23">
        <v>411.72889199999997</v>
      </c>
      <c r="N15" s="23">
        <v>411.93552899999992</v>
      </c>
      <c r="O15" s="23">
        <v>393.50625899999994</v>
      </c>
    </row>
    <row r="16" spans="2:15" x14ac:dyDescent="0.25">
      <c r="B16" s="65" t="s">
        <v>13</v>
      </c>
      <c r="C16" s="66"/>
      <c r="D16" s="22">
        <v>-14.536921000000007</v>
      </c>
      <c r="E16" s="22">
        <v>-15.01887499999998</v>
      </c>
      <c r="F16" s="22">
        <v>-115.16155899999995</v>
      </c>
      <c r="G16" s="22">
        <v>-13.734756000000004</v>
      </c>
      <c r="H16" s="22">
        <v>-15.410885000000007</v>
      </c>
      <c r="I16" s="22">
        <v>-16.320037000000013</v>
      </c>
      <c r="J16" s="22">
        <v>-16.087224999999989</v>
      </c>
      <c r="K16" s="22">
        <v>-19.415929000000006</v>
      </c>
      <c r="L16" s="22">
        <v>-19.116422999999998</v>
      </c>
      <c r="M16" s="22">
        <v>-17.939011999999991</v>
      </c>
      <c r="N16" s="22">
        <v>-17.943158999999923</v>
      </c>
      <c r="O16" s="22">
        <v>2.0141510000000835</v>
      </c>
    </row>
    <row r="17" spans="2:15" x14ac:dyDescent="0.25">
      <c r="B17" s="24" t="s">
        <v>14</v>
      </c>
      <c r="C17" s="19"/>
      <c r="D17" s="22">
        <v>384.35629</v>
      </c>
      <c r="E17" s="22">
        <v>374.14960600000001</v>
      </c>
      <c r="F17" s="22">
        <v>267.76741900000002</v>
      </c>
      <c r="G17" s="22">
        <v>383.16107</v>
      </c>
      <c r="H17" s="22">
        <v>407.57288899999998</v>
      </c>
      <c r="I17" s="22">
        <v>403.67284799999999</v>
      </c>
      <c r="J17" s="22">
        <v>404.78851900000001</v>
      </c>
      <c r="K17" s="22">
        <v>400.46704199999999</v>
      </c>
      <c r="L17" s="22">
        <v>381.52059800000001</v>
      </c>
      <c r="M17" s="22">
        <v>393.78987999999998</v>
      </c>
      <c r="N17" s="22">
        <v>393.99236999999999</v>
      </c>
      <c r="O17" s="22">
        <v>395.52041000000003</v>
      </c>
    </row>
    <row r="18" spans="2:15" x14ac:dyDescent="0.25">
      <c r="B18" s="25" t="s">
        <v>15</v>
      </c>
      <c r="C18" s="19"/>
      <c r="D18" s="20">
        <v>52.546514999999999</v>
      </c>
      <c r="E18" s="20">
        <v>45.418090999999997</v>
      </c>
      <c r="F18" s="20">
        <v>48.154525</v>
      </c>
      <c r="G18" s="20">
        <v>54.151822000000003</v>
      </c>
      <c r="H18" s="20">
        <v>53.134098000000002</v>
      </c>
      <c r="I18" s="20">
        <v>51.827176999999999</v>
      </c>
      <c r="J18" s="20">
        <v>53.134098000000002</v>
      </c>
      <c r="K18" s="20">
        <v>53.134098000000002</v>
      </c>
      <c r="L18" s="20">
        <v>49.097819000000001</v>
      </c>
      <c r="M18" s="20">
        <v>44.495136000000002</v>
      </c>
      <c r="N18" s="20">
        <v>53.095737</v>
      </c>
      <c r="O18" s="20">
        <v>52.116373000000003</v>
      </c>
    </row>
    <row r="19" spans="2:15" x14ac:dyDescent="0.25">
      <c r="B19" s="16" t="s">
        <v>16</v>
      </c>
      <c r="C19" s="19"/>
      <c r="D19" s="22">
        <v>2.1601080000000001</v>
      </c>
      <c r="E19" s="22">
        <v>2.4126340000000002</v>
      </c>
      <c r="F19" s="22" t="s">
        <v>42</v>
      </c>
      <c r="G19" s="22" t="s">
        <v>43</v>
      </c>
      <c r="H19" s="22">
        <v>2.2117369999999998</v>
      </c>
      <c r="I19" s="22">
        <v>3.1638259999999998</v>
      </c>
      <c r="J19" s="22">
        <v>2.3103570000000002</v>
      </c>
      <c r="K19" s="22">
        <v>2.5183620000000002</v>
      </c>
      <c r="L19" s="22">
        <v>2.9615680000000002</v>
      </c>
      <c r="M19" s="22">
        <v>1.0500640000000001</v>
      </c>
      <c r="N19" s="22">
        <v>1.0455859999999999</v>
      </c>
      <c r="O19" s="22">
        <v>3.9455749999999998</v>
      </c>
    </row>
    <row r="20" spans="2:15" hidden="1" x14ac:dyDescent="0.25">
      <c r="B20" s="26" t="s">
        <v>17</v>
      </c>
      <c r="C20" s="26"/>
      <c r="D20" s="27"/>
    </row>
    <row r="21" spans="2:15" hidden="1" x14ac:dyDescent="0.25">
      <c r="B21" s="26" t="s">
        <v>18</v>
      </c>
      <c r="C21" s="26"/>
      <c r="D21" s="27"/>
    </row>
    <row r="22" spans="2:15" hidden="1" x14ac:dyDescent="0.25">
      <c r="B22" s="26" t="s">
        <v>19</v>
      </c>
      <c r="C22" s="26"/>
      <c r="D22" s="27"/>
    </row>
    <row r="23" spans="2:15" hidden="1" x14ac:dyDescent="0.25">
      <c r="B23" s="27"/>
      <c r="C23" s="27"/>
      <c r="D23" s="27" t="s">
        <v>20</v>
      </c>
    </row>
    <row r="24" spans="2:15" hidden="1" x14ac:dyDescent="0.25">
      <c r="B24" s="28" t="s">
        <v>21</v>
      </c>
      <c r="C24" s="27"/>
      <c r="D24" s="27"/>
    </row>
    <row r="25" spans="2:15" ht="17.25" hidden="1" x14ac:dyDescent="0.25">
      <c r="B25" s="29" t="s">
        <v>22</v>
      </c>
      <c r="C25" s="30"/>
      <c r="D25" s="31" t="s">
        <v>23</v>
      </c>
    </row>
    <row r="26" spans="2:15" hidden="1" x14ac:dyDescent="0.25">
      <c r="B26" s="32" t="s">
        <v>24</v>
      </c>
      <c r="C26" s="30"/>
      <c r="D26" s="33"/>
    </row>
    <row r="27" spans="2:15" hidden="1" x14ac:dyDescent="0.25">
      <c r="B27" s="34"/>
      <c r="C27" s="35"/>
      <c r="D27" s="27"/>
    </row>
    <row r="28" spans="2:15" hidden="1" x14ac:dyDescent="0.25">
      <c r="B28" s="34"/>
      <c r="C28" s="35"/>
      <c r="D28" s="35" t="s">
        <v>25</v>
      </c>
    </row>
    <row r="29" spans="2:15" hidden="1" x14ac:dyDescent="0.25">
      <c r="B29" s="27"/>
      <c r="C29" s="27"/>
      <c r="D29" s="35" t="s">
        <v>26</v>
      </c>
    </row>
    <row r="30" spans="2:15" hidden="1" x14ac:dyDescent="0.25">
      <c r="B30" s="27"/>
      <c r="C30" s="27"/>
      <c r="D30" s="36"/>
    </row>
    <row r="31" spans="2:15" x14ac:dyDescent="0.25">
      <c r="B31" s="27"/>
      <c r="C31" s="27"/>
      <c r="D31" s="36"/>
    </row>
    <row r="32" spans="2:15" x14ac:dyDescent="0.25">
      <c r="B32" s="27"/>
      <c r="C32" s="27"/>
      <c r="D32" s="36"/>
    </row>
    <row r="33" spans="2:15" x14ac:dyDescent="0.25">
      <c r="B33" s="28" t="s">
        <v>27</v>
      </c>
      <c r="C33" s="27"/>
      <c r="D33" s="27"/>
    </row>
    <row r="34" spans="2:15" ht="17.25" x14ac:dyDescent="0.25">
      <c r="B34" s="37" t="s">
        <v>22</v>
      </c>
      <c r="C34" s="38"/>
      <c r="D34" s="39" t="s">
        <v>23</v>
      </c>
    </row>
    <row r="35" spans="2:15" x14ac:dyDescent="0.25">
      <c r="B35" s="40" t="s">
        <v>24</v>
      </c>
      <c r="C35" s="38"/>
      <c r="D35" s="33"/>
      <c r="F35">
        <v>1111</v>
      </c>
    </row>
    <row r="38" spans="2:15" x14ac:dyDescent="0.25">
      <c r="B38" s="46" t="s">
        <v>50</v>
      </c>
      <c r="C38" s="46"/>
      <c r="D38" s="46"/>
      <c r="E38" s="46"/>
      <c r="F38" s="46"/>
      <c r="G38" s="46"/>
      <c r="H38" s="46"/>
      <c r="I38" s="46"/>
      <c r="J38" s="46"/>
      <c r="K38" s="46"/>
      <c r="L38" s="46"/>
      <c r="M38" s="46"/>
      <c r="N38" s="46"/>
      <c r="O38" s="46"/>
    </row>
    <row r="39" spans="2:15" x14ac:dyDescent="0.25">
      <c r="B39" s="69" t="s">
        <v>44</v>
      </c>
      <c r="C39" s="69"/>
      <c r="D39" s="56">
        <f>D16/D15</f>
        <v>-3.6443139665267472E-2</v>
      </c>
      <c r="E39" s="56">
        <f t="shared" ref="E39:O39" si="0">E16/E15</f>
        <v>-3.8592218366214452E-2</v>
      </c>
      <c r="F39" s="56">
        <f t="shared" si="0"/>
        <v>-0.30073868946005949</v>
      </c>
      <c r="G39" s="56">
        <f t="shared" si="0"/>
        <v>-3.4605443293324038E-2</v>
      </c>
      <c r="H39" s="56">
        <f t="shared" si="0"/>
        <v>-3.6433749820389112E-2</v>
      </c>
      <c r="I39" s="56">
        <f t="shared" si="0"/>
        <v>-3.8857889223528189E-2</v>
      </c>
      <c r="J39" s="56">
        <f t="shared" si="0"/>
        <v>-3.8223217254354271E-2</v>
      </c>
      <c r="K39" s="56">
        <f t="shared" si="0"/>
        <v>-4.624128707520269E-2</v>
      </c>
      <c r="L39" s="56">
        <f t="shared" si="0"/>
        <v>-4.7715068747977728E-2</v>
      </c>
      <c r="M39" s="56">
        <f t="shared" si="0"/>
        <v>-4.3569961565874255E-2</v>
      </c>
      <c r="N39" s="56">
        <f t="shared" si="0"/>
        <v>-4.3558172910110715E-2</v>
      </c>
      <c r="O39" s="56">
        <f t="shared" si="0"/>
        <v>5.1184725882596031E-3</v>
      </c>
    </row>
    <row r="40" spans="2:15" x14ac:dyDescent="0.25">
      <c r="B40" s="70"/>
      <c r="C40" s="70"/>
      <c r="D40" s="53"/>
      <c r="E40" s="53"/>
      <c r="F40" s="53"/>
      <c r="G40" s="53"/>
      <c r="H40" s="53"/>
      <c r="I40" s="53"/>
      <c r="J40" s="53"/>
      <c r="K40" s="53"/>
      <c r="L40" s="53"/>
      <c r="M40" s="53"/>
      <c r="N40" s="53"/>
      <c r="O40" s="53"/>
    </row>
    <row r="41" spans="2:15" x14ac:dyDescent="0.25">
      <c r="B41" s="69" t="s">
        <v>47</v>
      </c>
      <c r="C41" s="69"/>
      <c r="D41" s="46"/>
      <c r="E41" s="52">
        <f>E19-D19</f>
        <v>0.25252600000000003</v>
      </c>
      <c r="F41" s="52" t="e">
        <f>F19-E19</f>
        <v>#VALUE!</v>
      </c>
      <c r="G41" s="52" t="e">
        <f>G19-F19</f>
        <v>#VALUE!</v>
      </c>
      <c r="H41" s="52" t="e">
        <f>H19-G19</f>
        <v>#VALUE!</v>
      </c>
      <c r="I41" s="52">
        <f t="shared" ref="I41:O41" si="1">I19-H19</f>
        <v>0.95208899999999996</v>
      </c>
      <c r="J41" s="52">
        <f t="shared" si="1"/>
        <v>-0.85346899999999959</v>
      </c>
      <c r="K41" s="52">
        <f t="shared" si="1"/>
        <v>0.208005</v>
      </c>
      <c r="L41" s="52">
        <f t="shared" si="1"/>
        <v>0.44320599999999999</v>
      </c>
      <c r="M41" s="52">
        <f t="shared" si="1"/>
        <v>-1.9115040000000001</v>
      </c>
      <c r="N41" s="52">
        <f t="shared" si="1"/>
        <v>-4.478000000000204E-3</v>
      </c>
      <c r="O41" s="52">
        <f t="shared" si="1"/>
        <v>2.8999889999999997</v>
      </c>
    </row>
    <row r="42" spans="2:15" x14ac:dyDescent="0.25">
      <c r="B42" s="69" t="s">
        <v>48</v>
      </c>
      <c r="C42" s="69"/>
      <c r="D42" s="52"/>
      <c r="E42" s="52">
        <v>0</v>
      </c>
      <c r="F42" s="52">
        <v>0</v>
      </c>
      <c r="G42" s="52">
        <v>0</v>
      </c>
      <c r="H42" s="52">
        <v>0</v>
      </c>
      <c r="I42" s="52">
        <v>0</v>
      </c>
      <c r="J42" s="52">
        <v>0</v>
      </c>
      <c r="K42" s="52">
        <v>0</v>
      </c>
      <c r="L42" s="52">
        <v>0</v>
      </c>
      <c r="M42" s="52">
        <v>0</v>
      </c>
      <c r="N42" s="52">
        <v>-2</v>
      </c>
      <c r="O42" s="52">
        <v>1</v>
      </c>
    </row>
    <row r="43" spans="2:15" x14ac:dyDescent="0.25">
      <c r="B43" s="69" t="s">
        <v>49</v>
      </c>
      <c r="C43" s="69"/>
      <c r="D43" s="46"/>
      <c r="E43" s="56">
        <f>E42/E14</f>
        <v>0</v>
      </c>
      <c r="F43" s="56">
        <f>F42/F14</f>
        <v>0</v>
      </c>
      <c r="G43" s="56">
        <f t="shared" ref="G43:O43" si="2">G42/G14</f>
        <v>0</v>
      </c>
      <c r="H43" s="56">
        <f t="shared" si="2"/>
        <v>0</v>
      </c>
      <c r="I43" s="56">
        <f t="shared" si="2"/>
        <v>0</v>
      </c>
      <c r="J43" s="56">
        <f t="shared" si="2"/>
        <v>0</v>
      </c>
      <c r="K43" s="56">
        <f t="shared" si="2"/>
        <v>0</v>
      </c>
      <c r="L43" s="56">
        <f>L42/L14</f>
        <v>0</v>
      </c>
      <c r="M43" s="56">
        <f t="shared" si="2"/>
        <v>0</v>
      </c>
      <c r="N43" s="56">
        <f t="shared" si="2"/>
        <v>1.0440325967857369</v>
      </c>
      <c r="O43" s="56">
        <f t="shared" si="2"/>
        <v>0.49648710548513991</v>
      </c>
    </row>
    <row r="44" spans="2:15" x14ac:dyDescent="0.25">
      <c r="B44" s="71"/>
      <c r="C44" s="71"/>
      <c r="D44" s="53"/>
      <c r="E44" s="53"/>
      <c r="F44" s="53"/>
      <c r="G44" s="53"/>
      <c r="H44" s="53"/>
      <c r="I44" s="53"/>
      <c r="J44" s="53"/>
      <c r="K44" s="53"/>
      <c r="L44" s="53"/>
      <c r="M44" s="53"/>
      <c r="N44" s="53"/>
      <c r="O44" s="53"/>
    </row>
    <row r="45" spans="2:15" x14ac:dyDescent="0.25">
      <c r="B45" s="69" t="s">
        <v>46</v>
      </c>
      <c r="C45" s="69"/>
      <c r="D45" s="46"/>
      <c r="E45" s="56">
        <f>(E7-D7)/D7</f>
        <v>0.44271364928633627</v>
      </c>
      <c r="F45" s="56">
        <f t="shared" ref="F45:O45" si="3">(F7-E7)/E7</f>
        <v>0.15083141431238514</v>
      </c>
      <c r="G45" s="56">
        <f t="shared" si="3"/>
        <v>-0.11328181116134931</v>
      </c>
      <c r="H45" s="56">
        <f t="shared" si="3"/>
        <v>0.14779424987850634</v>
      </c>
      <c r="I45" s="56">
        <f t="shared" si="3"/>
        <v>3.1518208531376248E-2</v>
      </c>
      <c r="J45" s="56">
        <f t="shared" si="3"/>
        <v>0</v>
      </c>
      <c r="K45" s="56">
        <f t="shared" si="3"/>
        <v>6.9941444723075306E-4</v>
      </c>
      <c r="L45" s="56">
        <f t="shared" si="3"/>
        <v>-0.14594390449911387</v>
      </c>
      <c r="M45" s="56">
        <f t="shared" si="3"/>
        <v>0.10209276408876403</v>
      </c>
      <c r="N45" s="56">
        <f t="shared" si="3"/>
        <v>2.0165118953039589E-3</v>
      </c>
      <c r="O45" s="56">
        <f t="shared" si="3"/>
        <v>-8.5598208463950713E-3</v>
      </c>
    </row>
    <row r="46" spans="2:15" x14ac:dyDescent="0.25">
      <c r="B46" s="69" t="s">
        <v>45</v>
      </c>
      <c r="C46" s="69"/>
      <c r="D46" s="46"/>
      <c r="E46" s="56">
        <f>(E17-D17)/D17</f>
        <v>-2.6555267249561587E-2</v>
      </c>
      <c r="F46" s="56">
        <f t="shared" ref="F46:O46" si="4">(F17-E17)/E17</f>
        <v>-0.28433061346054173</v>
      </c>
      <c r="G46" s="56">
        <f t="shared" si="4"/>
        <v>0.43094731775414385</v>
      </c>
      <c r="H46" s="56">
        <f t="shared" si="4"/>
        <v>6.371163698859067E-2</v>
      </c>
      <c r="I46" s="56">
        <f t="shared" si="4"/>
        <v>-9.5689411765559999E-3</v>
      </c>
      <c r="J46" s="56">
        <f t="shared" si="4"/>
        <v>2.7637999571376182E-3</v>
      </c>
      <c r="K46" s="56">
        <f t="shared" si="4"/>
        <v>-1.0675888265497015E-2</v>
      </c>
      <c r="L46" s="56">
        <f t="shared" si="4"/>
        <v>-4.7310869592109867E-2</v>
      </c>
      <c r="M46" s="56">
        <f t="shared" si="4"/>
        <v>3.2158898010534086E-2</v>
      </c>
      <c r="N46" s="56">
        <f t="shared" si="4"/>
        <v>5.142082371441633E-4</v>
      </c>
      <c r="O46" s="56">
        <f t="shared" si="4"/>
        <v>3.8783492177780821E-3</v>
      </c>
    </row>
  </sheetData>
  <mergeCells count="13">
    <mergeCell ref="B45:C45"/>
    <mergeCell ref="B46:C46"/>
    <mergeCell ref="B39:C39"/>
    <mergeCell ref="B40:C40"/>
    <mergeCell ref="B41:C41"/>
    <mergeCell ref="B42:C42"/>
    <mergeCell ref="B43:C43"/>
    <mergeCell ref="B44:C44"/>
    <mergeCell ref="B7:C7"/>
    <mergeCell ref="B8:C8"/>
    <mergeCell ref="B14:C14"/>
    <mergeCell ref="B15:C15"/>
    <mergeCell ref="B16:C16"/>
  </mergeCells>
  <conditionalFormatting sqref="D15:O15">
    <cfRule type="cellIs" dxfId="113" priority="15" stopIfTrue="1" operator="lessThan">
      <formula>0</formula>
    </cfRule>
    <cfRule type="cellIs" dxfId="112" priority="16" stopIfTrue="1" operator="notEqual">
      <formula>D7+D8-D11-D14</formula>
    </cfRule>
  </conditionalFormatting>
  <conditionalFormatting sqref="D16:O16">
    <cfRule type="cellIs" dxfId="111" priority="19" stopIfTrue="1" operator="notEqual">
      <formula>D15-D17</formula>
    </cfRule>
  </conditionalFormatting>
  <conditionalFormatting sqref="D17:D19 D7:D13">
    <cfRule type="cellIs" dxfId="110" priority="18" stopIfTrue="1" operator="lessThan">
      <formula>0</formula>
    </cfRule>
  </conditionalFormatting>
  <conditionalFormatting sqref="D15">
    <cfRule type="cellIs" dxfId="109" priority="20" stopIfTrue="1" operator="lessThan">
      <formula>0</formula>
    </cfRule>
    <cfRule type="cellIs" dxfId="108" priority="21" stopIfTrue="1" operator="notEqual">
      <formula>D7+D8-D11-D14</formula>
    </cfRule>
  </conditionalFormatting>
  <conditionalFormatting sqref="D17:D19 D7:D13">
    <cfRule type="cellIs" dxfId="107" priority="17" stopIfTrue="1" operator="lessThan">
      <formula>0</formula>
    </cfRule>
  </conditionalFormatting>
  <conditionalFormatting sqref="E17:O19 E7:O13">
    <cfRule type="cellIs" dxfId="106" priority="14" stopIfTrue="1" operator="lessThan">
      <formula>0</formula>
    </cfRule>
  </conditionalFormatting>
  <conditionalFormatting sqref="E17:O19 E7:O13">
    <cfRule type="cellIs" dxfId="105" priority="13" stopIfTrue="1" operator="lessThan">
      <formula>0</formula>
    </cfRule>
  </conditionalFormatting>
  <conditionalFormatting sqref="D39:O39">
    <cfRule type="cellIs" dxfId="104" priority="2" operator="lessThan">
      <formula>-0.3</formula>
    </cfRule>
    <cfRule type="cellIs" dxfId="103" priority="3" operator="greaterThan">
      <formula>0.3</formula>
    </cfRule>
  </conditionalFormatting>
  <conditionalFormatting sqref="D43:O43">
    <cfRule type="cellIs" dxfId="102" priority="1" operator="greaterThan">
      <formula>0.3</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Drop Down 1">
              <controlPr defaultSize="0" autoLine="0" autoPict="0">
                <anchor moveWithCells="1">
                  <from>
                    <xdr:col>2</xdr:col>
                    <xdr:colOff>0</xdr:colOff>
                    <xdr:row>8</xdr:row>
                    <xdr:rowOff>19050</xdr:rowOff>
                  </from>
                  <to>
                    <xdr:col>2</xdr:col>
                    <xdr:colOff>0</xdr:colOff>
                    <xdr:row>9</xdr:row>
                    <xdr:rowOff>0</xdr:rowOff>
                  </to>
                </anchor>
              </controlPr>
            </control>
          </mc:Choice>
        </mc:AlternateContent>
        <mc:AlternateContent xmlns:mc="http://schemas.openxmlformats.org/markup-compatibility/2006">
          <mc:Choice Requires="x14">
            <control shapeId="5122" r:id="rId5" name="Drop Down 2">
              <controlPr defaultSize="0" autoLine="0" autoPict="0">
                <anchor moveWithCells="1">
                  <from>
                    <xdr:col>2</xdr:col>
                    <xdr:colOff>0</xdr:colOff>
                    <xdr:row>11</xdr:row>
                    <xdr:rowOff>19050</xdr:rowOff>
                  </from>
                  <to>
                    <xdr:col>2</xdr:col>
                    <xdr:colOff>0</xdr:colOff>
                    <xdr:row>12</xdr:row>
                    <xdr:rowOff>0</xdr:rowOff>
                  </to>
                </anchor>
              </controlPr>
            </control>
          </mc:Choice>
        </mc:AlternateContent>
        <mc:AlternateContent xmlns:mc="http://schemas.openxmlformats.org/markup-compatibility/2006">
          <mc:Choice Requires="x14">
            <control shapeId="5123" r:id="rId6" name="Drop Down 3">
              <controlPr defaultSize="0" autoLine="0" autoPict="0">
                <anchor moveWithCells="1">
                  <from>
                    <xdr:col>2</xdr:col>
                    <xdr:colOff>0</xdr:colOff>
                    <xdr:row>8</xdr:row>
                    <xdr:rowOff>19050</xdr:rowOff>
                  </from>
                  <to>
                    <xdr:col>2</xdr:col>
                    <xdr:colOff>0</xdr:colOff>
                    <xdr:row>9</xdr:row>
                    <xdr:rowOff>0</xdr:rowOff>
                  </to>
                </anchor>
              </controlPr>
            </control>
          </mc:Choice>
        </mc:AlternateContent>
        <mc:AlternateContent xmlns:mc="http://schemas.openxmlformats.org/markup-compatibility/2006">
          <mc:Choice Requires="x14">
            <control shapeId="5124" r:id="rId7" name="Drop Down 4">
              <controlPr defaultSize="0" autoLine="0" autoPict="0">
                <anchor moveWithCells="1">
                  <from>
                    <xdr:col>2</xdr:col>
                    <xdr:colOff>0</xdr:colOff>
                    <xdr:row>11</xdr:row>
                    <xdr:rowOff>19050</xdr:rowOff>
                  </from>
                  <to>
                    <xdr:col>2</xdr:col>
                    <xdr:colOff>0</xdr:colOff>
                    <xdr:row>12</xdr:row>
                    <xdr:rowOff>0</xdr:rowOff>
                  </to>
                </anchor>
              </controlPr>
            </control>
          </mc:Choice>
        </mc:AlternateContent>
        <mc:AlternateContent xmlns:mc="http://schemas.openxmlformats.org/markup-compatibility/2006">
          <mc:Choice Requires="x14">
            <control shapeId="5163" r:id="rId8" name="Drop Down 43">
              <controlPr defaultSize="0" autoLine="0" autoPict="0">
                <anchor moveWithCells="1">
                  <from>
                    <xdr:col>2</xdr:col>
                    <xdr:colOff>0</xdr:colOff>
                    <xdr:row>8</xdr:row>
                    <xdr:rowOff>19050</xdr:rowOff>
                  </from>
                  <to>
                    <xdr:col>2</xdr:col>
                    <xdr:colOff>0</xdr:colOff>
                    <xdr:row>9</xdr:row>
                    <xdr:rowOff>0</xdr:rowOff>
                  </to>
                </anchor>
              </controlPr>
            </control>
          </mc:Choice>
        </mc:AlternateContent>
        <mc:AlternateContent xmlns:mc="http://schemas.openxmlformats.org/markup-compatibility/2006">
          <mc:Choice Requires="x14">
            <control shapeId="5164" r:id="rId9" name="Drop Down 44">
              <controlPr defaultSize="0" autoLine="0" autoPict="0">
                <anchor moveWithCells="1">
                  <from>
                    <xdr:col>2</xdr:col>
                    <xdr:colOff>0</xdr:colOff>
                    <xdr:row>11</xdr:row>
                    <xdr:rowOff>19050</xdr:rowOff>
                  </from>
                  <to>
                    <xdr:col>2</xdr:col>
                    <xdr:colOff>0</xdr:colOff>
                    <xdr:row>12</xdr:row>
                    <xdr:rowOff>0</xdr:rowOff>
                  </to>
                </anchor>
              </controlPr>
            </control>
          </mc:Choice>
        </mc:AlternateContent>
        <mc:AlternateContent xmlns:mc="http://schemas.openxmlformats.org/markup-compatibility/2006">
          <mc:Choice Requires="x14">
            <control shapeId="5165" r:id="rId10" name="Drop Down 45">
              <controlPr defaultSize="0" autoLine="0" autoPict="0">
                <anchor moveWithCells="1">
                  <from>
                    <xdr:col>2</xdr:col>
                    <xdr:colOff>0</xdr:colOff>
                    <xdr:row>8</xdr:row>
                    <xdr:rowOff>19050</xdr:rowOff>
                  </from>
                  <to>
                    <xdr:col>2</xdr:col>
                    <xdr:colOff>0</xdr:colOff>
                    <xdr:row>9</xdr:row>
                    <xdr:rowOff>0</xdr:rowOff>
                  </to>
                </anchor>
              </controlPr>
            </control>
          </mc:Choice>
        </mc:AlternateContent>
        <mc:AlternateContent xmlns:mc="http://schemas.openxmlformats.org/markup-compatibility/2006">
          <mc:Choice Requires="x14">
            <control shapeId="5166" r:id="rId11" name="Drop Down 46">
              <controlPr defaultSize="0" autoLine="0" autoPict="0">
                <anchor moveWithCells="1">
                  <from>
                    <xdr:col>2</xdr:col>
                    <xdr:colOff>0</xdr:colOff>
                    <xdr:row>11</xdr:row>
                    <xdr:rowOff>19050</xdr:rowOff>
                  </from>
                  <to>
                    <xdr:col>2</xdr:col>
                    <xdr:colOff>0</xdr:colOff>
                    <xdr:row>12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46"/>
  <sheetViews>
    <sheetView workbookViewId="0">
      <selection activeCell="D5" sqref="D5"/>
    </sheetView>
  </sheetViews>
  <sheetFormatPr defaultRowHeight="15" x14ac:dyDescent="0.25"/>
  <cols>
    <col min="3" max="3" width="31.28515625" customWidth="1"/>
    <col min="4" max="4" width="18.7109375" customWidth="1"/>
    <col min="5" max="5" width="15" customWidth="1"/>
    <col min="6" max="7" width="13.7109375" customWidth="1"/>
    <col min="8" max="8" width="15.28515625" customWidth="1"/>
    <col min="9" max="9" width="14.7109375" customWidth="1"/>
    <col min="10" max="10" width="13.7109375" customWidth="1"/>
    <col min="11" max="11" width="15.28515625" customWidth="1"/>
    <col min="12" max="13" width="14" customWidth="1"/>
    <col min="14" max="15" width="14.28515625" customWidth="1"/>
  </cols>
  <sheetData>
    <row r="1" spans="2:15" x14ac:dyDescent="0.25">
      <c r="B1" s="1"/>
      <c r="C1" s="2" t="s">
        <v>0</v>
      </c>
      <c r="D1" s="47" t="s">
        <v>1</v>
      </c>
      <c r="E1" s="47"/>
      <c r="F1" s="47"/>
      <c r="G1" s="47"/>
      <c r="H1" s="47"/>
      <c r="I1" s="47"/>
      <c r="J1" s="47"/>
      <c r="K1" s="47"/>
      <c r="L1" s="47"/>
      <c r="M1" s="47"/>
      <c r="N1" s="47"/>
      <c r="O1" s="47"/>
    </row>
    <row r="2" spans="2:15" x14ac:dyDescent="0.25">
      <c r="B2" s="4"/>
      <c r="C2" s="5" t="s">
        <v>2</v>
      </c>
      <c r="D2" s="48" t="s">
        <v>30</v>
      </c>
      <c r="E2" s="48" t="s">
        <v>31</v>
      </c>
      <c r="F2" s="48" t="s">
        <v>32</v>
      </c>
      <c r="G2" s="48" t="s">
        <v>33</v>
      </c>
      <c r="H2" s="48" t="s">
        <v>34</v>
      </c>
      <c r="I2" s="48" t="s">
        <v>35</v>
      </c>
      <c r="J2" s="48" t="s">
        <v>36</v>
      </c>
      <c r="K2" s="48" t="s">
        <v>37</v>
      </c>
      <c r="L2" s="48" t="s">
        <v>38</v>
      </c>
      <c r="M2" s="48" t="s">
        <v>39</v>
      </c>
      <c r="N2" s="48" t="s">
        <v>40</v>
      </c>
      <c r="O2" s="48" t="s">
        <v>41</v>
      </c>
    </row>
    <row r="3" spans="2:15" x14ac:dyDescent="0.25">
      <c r="B3" s="4"/>
      <c r="C3" s="7" t="s">
        <v>3</v>
      </c>
      <c r="D3" s="47">
        <v>2015</v>
      </c>
      <c r="E3" s="47">
        <v>2015</v>
      </c>
      <c r="F3" s="47">
        <v>2015</v>
      </c>
      <c r="G3" s="47">
        <v>2015</v>
      </c>
      <c r="H3" s="47">
        <v>2015</v>
      </c>
      <c r="I3" s="47">
        <v>2015</v>
      </c>
      <c r="J3" s="47">
        <v>2015</v>
      </c>
      <c r="K3" s="47">
        <v>2015</v>
      </c>
      <c r="L3" s="47">
        <v>2015</v>
      </c>
      <c r="M3" s="47">
        <v>2015</v>
      </c>
      <c r="N3" s="47">
        <v>2015</v>
      </c>
      <c r="O3" s="47">
        <v>2015</v>
      </c>
    </row>
    <row r="4" spans="2:15" x14ac:dyDescent="0.25">
      <c r="B4" s="4"/>
      <c r="C4" s="4"/>
      <c r="D4" s="9"/>
    </row>
    <row r="5" spans="2:15" ht="51.75" customHeight="1" x14ac:dyDescent="0.25">
      <c r="B5" s="10"/>
      <c r="C5" s="11"/>
      <c r="D5" s="12" t="s">
        <v>29</v>
      </c>
      <c r="E5" s="12" t="s">
        <v>29</v>
      </c>
      <c r="F5" s="12" t="s">
        <v>29</v>
      </c>
      <c r="G5" s="12" t="s">
        <v>29</v>
      </c>
      <c r="H5" s="12" t="s">
        <v>29</v>
      </c>
      <c r="I5" s="12" t="s">
        <v>29</v>
      </c>
      <c r="J5" s="12" t="s">
        <v>29</v>
      </c>
      <c r="K5" s="12" t="s">
        <v>29</v>
      </c>
      <c r="L5" s="12" t="s">
        <v>29</v>
      </c>
      <c r="M5" s="12" t="s">
        <v>29</v>
      </c>
      <c r="N5" s="12" t="s">
        <v>29</v>
      </c>
      <c r="O5" s="12" t="s">
        <v>29</v>
      </c>
    </row>
    <row r="6" spans="2:15" x14ac:dyDescent="0.25">
      <c r="B6" s="13"/>
      <c r="C6" s="14"/>
      <c r="D6" s="41" t="s">
        <v>28</v>
      </c>
      <c r="E6" s="41" t="s">
        <v>28</v>
      </c>
      <c r="F6" s="41" t="s">
        <v>28</v>
      </c>
      <c r="G6" s="41" t="s">
        <v>28</v>
      </c>
      <c r="H6" s="41" t="s">
        <v>28</v>
      </c>
      <c r="I6" s="41" t="s">
        <v>28</v>
      </c>
      <c r="J6" s="41" t="s">
        <v>28</v>
      </c>
      <c r="K6" s="41" t="s">
        <v>28</v>
      </c>
      <c r="L6" s="41" t="s">
        <v>28</v>
      </c>
      <c r="M6" s="41" t="s">
        <v>28</v>
      </c>
      <c r="N6" s="41" t="s">
        <v>28</v>
      </c>
      <c r="O6" s="41" t="s">
        <v>28</v>
      </c>
    </row>
    <row r="7" spans="2:15" x14ac:dyDescent="0.25">
      <c r="B7" s="65" t="s">
        <v>6</v>
      </c>
      <c r="C7" s="66"/>
      <c r="D7" s="43">
        <v>2472.3202900000001</v>
      </c>
      <c r="E7" s="43">
        <v>4264.4546570000002</v>
      </c>
      <c r="F7" s="43">
        <v>4018.7476270000002</v>
      </c>
      <c r="G7" s="43">
        <v>3566.9337829999999</v>
      </c>
      <c r="H7" s="43">
        <v>4085.700147</v>
      </c>
      <c r="I7" s="43">
        <v>4243.6139190000004</v>
      </c>
      <c r="J7" s="43">
        <v>4243.6139190000004</v>
      </c>
      <c r="K7" s="43">
        <v>4257.369643</v>
      </c>
      <c r="L7" s="43">
        <v>3579.288153</v>
      </c>
      <c r="M7" s="43">
        <v>4030.2112320000001</v>
      </c>
      <c r="N7" s="43">
        <v>4072.0626729999999</v>
      </c>
      <c r="O7" s="43">
        <v>4004.8326790000001</v>
      </c>
    </row>
    <row r="8" spans="2:15" x14ac:dyDescent="0.25">
      <c r="B8" s="67" t="s">
        <v>7</v>
      </c>
      <c r="C8" s="68"/>
      <c r="D8" s="44">
        <v>13848.6949</v>
      </c>
      <c r="E8" s="44">
        <v>12427.00589</v>
      </c>
      <c r="F8" s="44">
        <v>11670.964744000001</v>
      </c>
      <c r="G8" s="44">
        <v>12639.910330000001</v>
      </c>
      <c r="H8" s="44">
        <v>13183.955383</v>
      </c>
      <c r="I8" s="44">
        <v>12966.269199</v>
      </c>
      <c r="J8" s="44">
        <v>12842.218503</v>
      </c>
      <c r="K8" s="44">
        <v>12842.218503</v>
      </c>
      <c r="L8" s="44">
        <v>12797.544540000001</v>
      </c>
      <c r="M8" s="44">
        <v>12798.824725</v>
      </c>
      <c r="N8" s="44">
        <v>12798.824725</v>
      </c>
      <c r="O8" s="44">
        <v>12856.699000000001</v>
      </c>
    </row>
    <row r="9" spans="2:15" x14ac:dyDescent="0.25">
      <c r="B9" s="21" t="s">
        <v>8</v>
      </c>
      <c r="C9" s="19"/>
      <c r="D9" s="44"/>
      <c r="E9" s="44"/>
      <c r="F9" s="44"/>
      <c r="G9" s="44"/>
      <c r="H9" s="44">
        <v>0</v>
      </c>
      <c r="I9" s="44">
        <v>0</v>
      </c>
      <c r="J9" s="44">
        <v>0</v>
      </c>
      <c r="K9" s="44">
        <v>0</v>
      </c>
      <c r="L9" s="44">
        <v>0</v>
      </c>
      <c r="M9" s="44">
        <v>0</v>
      </c>
      <c r="N9" s="44">
        <v>0</v>
      </c>
      <c r="O9" s="44">
        <v>0</v>
      </c>
    </row>
    <row r="10" spans="2:15" x14ac:dyDescent="0.25">
      <c r="B10" s="21" t="s">
        <v>9</v>
      </c>
      <c r="C10" s="19"/>
      <c r="D10" s="44">
        <v>13848.6949</v>
      </c>
      <c r="E10" s="44">
        <v>12427.00589</v>
      </c>
      <c r="F10" s="44">
        <v>11670.964744000001</v>
      </c>
      <c r="G10" s="44">
        <v>12639.910330000001</v>
      </c>
      <c r="H10" s="44">
        <v>13183.955383</v>
      </c>
      <c r="I10" s="44">
        <v>12966.269199</v>
      </c>
      <c r="J10" s="44">
        <v>12842.218503</v>
      </c>
      <c r="K10" s="44">
        <v>12842.218503</v>
      </c>
      <c r="L10" s="44">
        <v>12797.544540000001</v>
      </c>
      <c r="M10" s="44">
        <v>12798.824725</v>
      </c>
      <c r="N10" s="44">
        <v>12798.824725</v>
      </c>
      <c r="O10" s="44">
        <v>12856.699000000001</v>
      </c>
    </row>
    <row r="11" spans="2:15" x14ac:dyDescent="0.25">
      <c r="B11" s="18" t="s">
        <v>10</v>
      </c>
      <c r="C11" s="19"/>
      <c r="D11" s="43">
        <v>0</v>
      </c>
      <c r="E11" s="43">
        <v>0</v>
      </c>
      <c r="F11" s="43">
        <v>0</v>
      </c>
      <c r="G11" s="43">
        <v>0</v>
      </c>
      <c r="H11" s="43">
        <v>0</v>
      </c>
      <c r="I11" s="43">
        <v>0</v>
      </c>
      <c r="J11" s="43">
        <v>0</v>
      </c>
      <c r="K11" s="43">
        <v>0</v>
      </c>
      <c r="L11" s="43">
        <v>0</v>
      </c>
      <c r="M11" s="43">
        <v>0</v>
      </c>
      <c r="N11" s="43">
        <v>0</v>
      </c>
      <c r="O11" s="43">
        <v>0</v>
      </c>
    </row>
    <row r="12" spans="2:15" x14ac:dyDescent="0.25">
      <c r="B12" s="21" t="s">
        <v>8</v>
      </c>
      <c r="C12" s="19"/>
      <c r="D12" s="43"/>
      <c r="E12" s="43"/>
      <c r="F12" s="43"/>
      <c r="G12" s="43"/>
      <c r="H12" s="43">
        <v>0</v>
      </c>
      <c r="I12" s="43">
        <v>0</v>
      </c>
      <c r="J12" s="43">
        <v>0</v>
      </c>
      <c r="K12" s="43">
        <v>0</v>
      </c>
      <c r="L12" s="43">
        <v>0</v>
      </c>
      <c r="M12" s="43">
        <v>0</v>
      </c>
      <c r="N12" s="43">
        <v>0</v>
      </c>
      <c r="O12" s="43">
        <v>0</v>
      </c>
    </row>
    <row r="13" spans="2:15" x14ac:dyDescent="0.25">
      <c r="B13" s="21" t="s">
        <v>9</v>
      </c>
      <c r="C13" s="19"/>
      <c r="D13" s="43"/>
      <c r="E13" s="43"/>
      <c r="F13" s="43"/>
      <c r="G13" s="43"/>
      <c r="H13" s="43">
        <v>0</v>
      </c>
      <c r="I13" s="43">
        <v>0</v>
      </c>
      <c r="J13" s="43">
        <v>0</v>
      </c>
      <c r="K13" s="43">
        <v>0</v>
      </c>
      <c r="L13" s="43">
        <v>0</v>
      </c>
      <c r="M13" s="43">
        <v>0</v>
      </c>
      <c r="N13" s="43">
        <v>0</v>
      </c>
      <c r="O13" s="43">
        <v>0</v>
      </c>
    </row>
    <row r="14" spans="2:15" x14ac:dyDescent="0.25">
      <c r="B14" s="67" t="s">
        <v>11</v>
      </c>
      <c r="C14" s="68"/>
      <c r="D14" s="43">
        <v>-108.763131</v>
      </c>
      <c r="E14" s="43">
        <v>9.4383389999999991</v>
      </c>
      <c r="F14" s="43">
        <v>69.305166999999997</v>
      </c>
      <c r="G14" s="43">
        <v>-40.759833</v>
      </c>
      <c r="H14" s="43">
        <v>-34.298813000000003</v>
      </c>
      <c r="I14" s="43">
        <v>37.605252999999998</v>
      </c>
      <c r="J14" s="43">
        <v>-46.804226999999997</v>
      </c>
      <c r="K14" s="43">
        <v>13.892636</v>
      </c>
      <c r="L14" s="43">
        <v>25.218401</v>
      </c>
      <c r="M14" s="43">
        <v>-80.655595000000005</v>
      </c>
      <c r="N14" s="43">
        <v>-80.823522999999994</v>
      </c>
      <c r="O14" s="43">
        <v>85.801682999999997</v>
      </c>
    </row>
    <row r="15" spans="2:15" x14ac:dyDescent="0.25">
      <c r="B15" s="65" t="s">
        <v>12</v>
      </c>
      <c r="C15" s="66"/>
      <c r="D15" s="45">
        <v>16429.778321000002</v>
      </c>
      <c r="E15" s="45">
        <v>16682.022208000002</v>
      </c>
      <c r="F15" s="45">
        <v>15620.407204000001</v>
      </c>
      <c r="G15" s="45">
        <v>16247.603946000001</v>
      </c>
      <c r="H15" s="45">
        <v>17303.954343000001</v>
      </c>
      <c r="I15" s="45">
        <v>17172.277865</v>
      </c>
      <c r="J15" s="45">
        <v>17132.636649</v>
      </c>
      <c r="K15" s="45">
        <v>17085.695510000001</v>
      </c>
      <c r="L15" s="45">
        <v>16351.614292</v>
      </c>
      <c r="M15" s="45">
        <v>16909.691552</v>
      </c>
      <c r="N15" s="45">
        <v>16951.710920999998</v>
      </c>
      <c r="O15" s="45">
        <v>16775.729995999998</v>
      </c>
    </row>
    <row r="16" spans="2:15" x14ac:dyDescent="0.25">
      <c r="B16" s="65" t="s">
        <v>13</v>
      </c>
      <c r="C16" s="66"/>
      <c r="D16" s="43">
        <v>281.96837099999902</v>
      </c>
      <c r="E16" s="43">
        <v>26.960816999999224</v>
      </c>
      <c r="F16" s="43">
        <v>-3969.648204000001</v>
      </c>
      <c r="G16" s="43">
        <v>98.196053999998185</v>
      </c>
      <c r="H16" s="43">
        <v>52.488117999997485</v>
      </c>
      <c r="I16" s="43">
        <v>-1.6022169999996549</v>
      </c>
      <c r="J16" s="43">
        <v>-0.96172999999907915</v>
      </c>
      <c r="K16" s="43">
        <v>-85.550454000000173</v>
      </c>
      <c r="L16" s="43">
        <v>-176.265139000001</v>
      </c>
      <c r="M16" s="43">
        <v>-100.85332000000199</v>
      </c>
      <c r="N16" s="43">
        <v>-101.02124799999729</v>
      </c>
      <c r="O16" s="43">
        <v>85.801683000001503</v>
      </c>
    </row>
    <row r="17" spans="2:15" x14ac:dyDescent="0.25">
      <c r="B17" s="24" t="s">
        <v>14</v>
      </c>
      <c r="C17" s="19"/>
      <c r="D17" s="43">
        <v>16711.746692000001</v>
      </c>
      <c r="E17" s="43">
        <v>16708.983025000001</v>
      </c>
      <c r="F17" s="43">
        <v>11650.759</v>
      </c>
      <c r="G17" s="43">
        <v>16345.8</v>
      </c>
      <c r="H17" s="43">
        <v>17356.442460999999</v>
      </c>
      <c r="I17" s="43">
        <v>17170.675648</v>
      </c>
      <c r="J17" s="43">
        <v>17131.674919000001</v>
      </c>
      <c r="K17" s="43">
        <v>17000.145056000001</v>
      </c>
      <c r="L17" s="43">
        <v>16175.349152999999</v>
      </c>
      <c r="M17" s="43">
        <v>16808.838231999998</v>
      </c>
      <c r="N17" s="43">
        <v>16850.689673000001</v>
      </c>
      <c r="O17" s="43">
        <v>16861.531679</v>
      </c>
    </row>
    <row r="18" spans="2:15" x14ac:dyDescent="0.25">
      <c r="B18" s="25" t="s">
        <v>15</v>
      </c>
      <c r="C18" s="19"/>
      <c r="D18" s="42">
        <v>2064.2739999999999</v>
      </c>
      <c r="E18" s="42">
        <v>1784.2360000000001</v>
      </c>
      <c r="F18" s="42">
        <v>1891.7360000000001</v>
      </c>
      <c r="G18" s="42">
        <v>2127.3380000000002</v>
      </c>
      <c r="H18" s="42">
        <v>2087.357</v>
      </c>
      <c r="I18" s="42">
        <v>2036.0150000000001</v>
      </c>
      <c r="J18" s="42">
        <v>2087.357</v>
      </c>
      <c r="K18" s="42">
        <v>2087.357</v>
      </c>
      <c r="L18" s="42">
        <v>1928.7929999999999</v>
      </c>
      <c r="M18" s="42">
        <v>1747.9780000000001</v>
      </c>
      <c r="N18" s="42">
        <v>2085.85</v>
      </c>
      <c r="O18" s="42">
        <v>2047.376</v>
      </c>
    </row>
    <row r="19" spans="2:15" x14ac:dyDescent="0.25">
      <c r="B19" s="16" t="s">
        <v>16</v>
      </c>
      <c r="C19" s="19"/>
      <c r="D19" s="43">
        <v>106.466478</v>
      </c>
      <c r="E19" s="43">
        <v>115.71071499999999</v>
      </c>
      <c r="F19" s="43">
        <v>184.69588300000001</v>
      </c>
      <c r="G19" s="43">
        <v>143.89804899999999</v>
      </c>
      <c r="H19" s="43">
        <v>110.01486800000001</v>
      </c>
      <c r="I19" s="43">
        <v>148.02894699999999</v>
      </c>
      <c r="J19" s="43">
        <v>101.45517</v>
      </c>
      <c r="K19" s="43">
        <v>115.34636999999999</v>
      </c>
      <c r="L19" s="43">
        <v>140.55968899999999</v>
      </c>
      <c r="M19" s="43">
        <v>59.917462999999998</v>
      </c>
      <c r="N19" s="43">
        <v>59.741408999999997</v>
      </c>
      <c r="O19" s="43">
        <v>180.48252400000001</v>
      </c>
    </row>
    <row r="20" spans="2:15" hidden="1" x14ac:dyDescent="0.25">
      <c r="B20" s="26" t="s">
        <v>17</v>
      </c>
      <c r="C20" s="26"/>
      <c r="D20" s="27"/>
    </row>
    <row r="21" spans="2:15" hidden="1" x14ac:dyDescent="0.25">
      <c r="B21" s="26" t="s">
        <v>18</v>
      </c>
      <c r="C21" s="26"/>
      <c r="D21" s="27"/>
    </row>
    <row r="22" spans="2:15" hidden="1" x14ac:dyDescent="0.25">
      <c r="B22" s="26" t="s">
        <v>19</v>
      </c>
      <c r="C22" s="26"/>
      <c r="D22" s="27"/>
    </row>
    <row r="23" spans="2:15" hidden="1" x14ac:dyDescent="0.25">
      <c r="B23" s="27"/>
      <c r="C23" s="27"/>
      <c r="D23" s="27" t="s">
        <v>20</v>
      </c>
    </row>
    <row r="24" spans="2:15" hidden="1" x14ac:dyDescent="0.25">
      <c r="B24" s="28" t="s">
        <v>21</v>
      </c>
      <c r="C24" s="27"/>
      <c r="D24" s="27"/>
    </row>
    <row r="25" spans="2:15" ht="17.25" hidden="1" x14ac:dyDescent="0.25">
      <c r="B25" s="29" t="s">
        <v>22</v>
      </c>
      <c r="C25" s="30"/>
      <c r="D25" s="31" t="s">
        <v>23</v>
      </c>
    </row>
    <row r="26" spans="2:15" hidden="1" x14ac:dyDescent="0.25">
      <c r="B26" s="32" t="s">
        <v>24</v>
      </c>
      <c r="C26" s="30"/>
      <c r="D26" s="33"/>
    </row>
    <row r="27" spans="2:15" hidden="1" x14ac:dyDescent="0.25">
      <c r="B27" s="34"/>
      <c r="C27" s="35"/>
      <c r="D27" s="27"/>
    </row>
    <row r="28" spans="2:15" hidden="1" x14ac:dyDescent="0.25">
      <c r="B28" s="34"/>
      <c r="C28" s="35"/>
      <c r="D28" s="35" t="s">
        <v>25</v>
      </c>
    </row>
    <row r="29" spans="2:15" hidden="1" x14ac:dyDescent="0.25">
      <c r="B29" s="27"/>
      <c r="C29" s="27"/>
      <c r="D29" s="35" t="s">
        <v>26</v>
      </c>
    </row>
    <row r="30" spans="2:15" hidden="1" x14ac:dyDescent="0.25">
      <c r="B30" s="27"/>
      <c r="C30" s="27"/>
      <c r="D30" s="36"/>
    </row>
    <row r="31" spans="2:15" x14ac:dyDescent="0.25">
      <c r="B31" s="27"/>
      <c r="C31" s="27"/>
      <c r="D31" s="36"/>
    </row>
    <row r="32" spans="2:15" x14ac:dyDescent="0.25">
      <c r="B32" s="27"/>
      <c r="C32" s="27"/>
      <c r="D32" s="36"/>
    </row>
    <row r="33" spans="2:15" x14ac:dyDescent="0.25">
      <c r="B33" s="28" t="s">
        <v>27</v>
      </c>
      <c r="C33" s="27"/>
      <c r="D33" s="27"/>
    </row>
    <row r="34" spans="2:15" ht="17.25" x14ac:dyDescent="0.25">
      <c r="B34" s="37" t="s">
        <v>22</v>
      </c>
      <c r="C34" s="38"/>
      <c r="D34" s="39" t="s">
        <v>23</v>
      </c>
    </row>
    <row r="35" spans="2:15" x14ac:dyDescent="0.25">
      <c r="B35" s="40" t="s">
        <v>24</v>
      </c>
      <c r="C35" s="38"/>
      <c r="D35" s="33"/>
      <c r="F35">
        <v>1111</v>
      </c>
    </row>
    <row r="36" spans="2:15" x14ac:dyDescent="0.25">
      <c r="F36" s="49"/>
    </row>
    <row r="38" spans="2:15" x14ac:dyDescent="0.25">
      <c r="B38" s="46" t="s">
        <v>50</v>
      </c>
      <c r="C38" s="46"/>
      <c r="D38" s="46"/>
      <c r="E38" s="46"/>
      <c r="F38" s="46"/>
      <c r="G38" s="46"/>
      <c r="H38" s="46"/>
      <c r="I38" s="46"/>
      <c r="J38" s="46"/>
      <c r="K38" s="46"/>
      <c r="L38" s="46"/>
      <c r="M38" s="46"/>
      <c r="N38" s="46"/>
      <c r="O38" s="46"/>
    </row>
    <row r="39" spans="2:15" x14ac:dyDescent="0.25">
      <c r="B39" s="69" t="s">
        <v>44</v>
      </c>
      <c r="C39" s="69"/>
      <c r="D39" s="56">
        <f>D16/D15</f>
        <v>1.7162031373216785E-2</v>
      </c>
      <c r="E39" s="56">
        <f t="shared" ref="E39:O39" si="0">E16/E15</f>
        <v>1.6161599992997216E-3</v>
      </c>
      <c r="F39" s="56">
        <f t="shared" si="0"/>
        <v>-0.25413218440191954</v>
      </c>
      <c r="G39" s="56">
        <f t="shared" si="0"/>
        <v>6.0437252364323587E-3</v>
      </c>
      <c r="H39" s="56">
        <f t="shared" si="0"/>
        <v>3.0333019239172109E-3</v>
      </c>
      <c r="I39" s="56">
        <f t="shared" si="0"/>
        <v>-9.3302531708110994E-5</v>
      </c>
      <c r="J39" s="56">
        <f t="shared" si="0"/>
        <v>-5.6134383732185996E-5</v>
      </c>
      <c r="K39" s="56">
        <f t="shared" si="0"/>
        <v>-5.0071390977282004E-3</v>
      </c>
      <c r="L39" s="56">
        <f t="shared" si="0"/>
        <v>-1.0779678131610432E-2</v>
      </c>
      <c r="M39" s="56">
        <f t="shared" si="0"/>
        <v>-5.9642317951135847E-3</v>
      </c>
      <c r="N39" s="56">
        <f t="shared" si="0"/>
        <v>-5.9593541012341626E-3</v>
      </c>
      <c r="O39" s="56">
        <f t="shared" si="0"/>
        <v>5.1146318533059386E-3</v>
      </c>
    </row>
    <row r="40" spans="2:15" x14ac:dyDescent="0.25">
      <c r="B40" s="70"/>
      <c r="C40" s="70"/>
      <c r="D40" s="53"/>
      <c r="E40" s="53"/>
      <c r="F40" s="53"/>
      <c r="G40" s="53"/>
      <c r="H40" s="53"/>
      <c r="I40" s="53"/>
      <c r="J40" s="53"/>
      <c r="K40" s="53"/>
      <c r="L40" s="53"/>
      <c r="M40" s="53"/>
      <c r="N40" s="53"/>
      <c r="O40" s="53"/>
    </row>
    <row r="41" spans="2:15" x14ac:dyDescent="0.25">
      <c r="B41" s="69" t="s">
        <v>47</v>
      </c>
      <c r="C41" s="69"/>
      <c r="D41" s="46"/>
      <c r="E41" s="52">
        <f>E19-D19</f>
        <v>9.2442369999999983</v>
      </c>
      <c r="F41" s="52">
        <f>F19-E19</f>
        <v>68.985168000000016</v>
      </c>
      <c r="G41" s="52">
        <f t="shared" ref="G41:O41" si="1">G19-F19</f>
        <v>-40.797834000000023</v>
      </c>
      <c r="H41" s="52">
        <f t="shared" si="1"/>
        <v>-33.883180999999979</v>
      </c>
      <c r="I41" s="52">
        <f t="shared" si="1"/>
        <v>38.014078999999981</v>
      </c>
      <c r="J41" s="52">
        <f t="shared" si="1"/>
        <v>-46.573776999999993</v>
      </c>
      <c r="K41" s="52">
        <f t="shared" si="1"/>
        <v>13.891199999999998</v>
      </c>
      <c r="L41" s="52">
        <f t="shared" si="1"/>
        <v>25.213318999999998</v>
      </c>
      <c r="M41" s="52">
        <f t="shared" si="1"/>
        <v>-80.642225999999994</v>
      </c>
      <c r="N41" s="52">
        <f t="shared" si="1"/>
        <v>-0.1760540000000006</v>
      </c>
      <c r="O41" s="52">
        <f t="shared" si="1"/>
        <v>120.74111500000001</v>
      </c>
    </row>
    <row r="42" spans="2:15" x14ac:dyDescent="0.25">
      <c r="B42" s="69" t="s">
        <v>48</v>
      </c>
      <c r="C42" s="69"/>
      <c r="D42" s="52"/>
      <c r="E42" s="52">
        <v>0</v>
      </c>
      <c r="F42" s="52">
        <v>0</v>
      </c>
      <c r="G42" s="52">
        <v>0</v>
      </c>
      <c r="H42" s="52">
        <v>0</v>
      </c>
      <c r="I42" s="52">
        <v>0</v>
      </c>
      <c r="J42" s="52">
        <v>0</v>
      </c>
      <c r="K42" s="52">
        <v>0</v>
      </c>
      <c r="L42" s="52">
        <v>0</v>
      </c>
      <c r="M42" s="52">
        <v>0</v>
      </c>
      <c r="N42" s="52">
        <v>-81</v>
      </c>
      <c r="O42" s="52">
        <f>121-86</f>
        <v>35</v>
      </c>
    </row>
    <row r="43" spans="2:15" x14ac:dyDescent="0.25">
      <c r="B43" s="69" t="s">
        <v>49</v>
      </c>
      <c r="C43" s="69"/>
      <c r="D43" s="46"/>
      <c r="E43" s="56">
        <f>E42/E14</f>
        <v>0</v>
      </c>
      <c r="F43" s="56">
        <f t="shared" ref="F43:O43" si="2">F42/F14</f>
        <v>0</v>
      </c>
      <c r="G43" s="56">
        <f t="shared" si="2"/>
        <v>0</v>
      </c>
      <c r="H43" s="56">
        <f t="shared" si="2"/>
        <v>0</v>
      </c>
      <c r="I43" s="56">
        <f t="shared" si="2"/>
        <v>0</v>
      </c>
      <c r="J43" s="56">
        <f t="shared" si="2"/>
        <v>0</v>
      </c>
      <c r="K43" s="56">
        <f t="shared" si="2"/>
        <v>0</v>
      </c>
      <c r="L43" s="56">
        <f t="shared" si="2"/>
        <v>0</v>
      </c>
      <c r="M43" s="56">
        <f t="shared" si="2"/>
        <v>0</v>
      </c>
      <c r="N43" s="56">
        <f t="shared" si="2"/>
        <v>1.0021834856171761</v>
      </c>
      <c r="O43" s="56">
        <f t="shared" si="2"/>
        <v>0.40791740646858876</v>
      </c>
    </row>
    <row r="44" spans="2:15" x14ac:dyDescent="0.25">
      <c r="B44" s="71"/>
      <c r="C44" s="71"/>
      <c r="D44" s="53"/>
      <c r="E44" s="53"/>
      <c r="F44" s="53"/>
      <c r="G44" s="53"/>
      <c r="H44" s="53"/>
      <c r="I44" s="53"/>
      <c r="J44" s="53"/>
      <c r="K44" s="53"/>
      <c r="L44" s="53"/>
      <c r="M44" s="53"/>
      <c r="N44" s="53"/>
      <c r="O44" s="53"/>
    </row>
    <row r="45" spans="2:15" x14ac:dyDescent="0.25">
      <c r="B45" s="69" t="s">
        <v>46</v>
      </c>
      <c r="C45" s="69"/>
      <c r="D45" s="46"/>
      <c r="E45" s="56">
        <f>(E7-D7)/D7</f>
        <v>0.72487952885748475</v>
      </c>
      <c r="F45" s="56">
        <f>(F7-E7)/E7</f>
        <v>-5.7617456336809168E-2</v>
      </c>
      <c r="G45" s="56">
        <f t="shared" ref="G45:O45" si="3">(G7-F7)/F7</f>
        <v>-0.11242652834541884</v>
      </c>
      <c r="H45" s="56">
        <f t="shared" si="3"/>
        <v>0.14543762109418448</v>
      </c>
      <c r="I45" s="56">
        <f t="shared" si="3"/>
        <v>3.8650357666592694E-2</v>
      </c>
      <c r="J45" s="56">
        <f t="shared" si="3"/>
        <v>0</v>
      </c>
      <c r="K45" s="56">
        <f t="shared" si="3"/>
        <v>3.2415116602410323E-3</v>
      </c>
      <c r="L45" s="56">
        <f t="shared" si="3"/>
        <v>-0.15927240217792854</v>
      </c>
      <c r="M45" s="56">
        <f t="shared" si="3"/>
        <v>0.12598121741666887</v>
      </c>
      <c r="N45" s="56">
        <f t="shared" si="3"/>
        <v>1.038442865418519E-2</v>
      </c>
      <c r="O45" s="56">
        <f t="shared" si="3"/>
        <v>-1.6510058758616705E-2</v>
      </c>
    </row>
    <row r="46" spans="2:15" x14ac:dyDescent="0.25">
      <c r="B46" s="69" t="s">
        <v>45</v>
      </c>
      <c r="C46" s="69"/>
      <c r="D46" s="46"/>
      <c r="E46" s="56">
        <f>(E17-D17)/D17</f>
        <v>-1.6537271961657011E-4</v>
      </c>
      <c r="F46" s="56">
        <f t="shared" ref="F46:O46" si="4">(F17-E17)/E17</f>
        <v>-0.30272482876018725</v>
      </c>
      <c r="G46" s="56">
        <f t="shared" si="4"/>
        <v>0.40298155682389442</v>
      </c>
      <c r="H46" s="56">
        <f t="shared" si="4"/>
        <v>6.182887720393003E-2</v>
      </c>
      <c r="I46" s="56">
        <f t="shared" si="4"/>
        <v>-1.0703046630518737E-2</v>
      </c>
      <c r="J46" s="56">
        <f t="shared" si="4"/>
        <v>-2.2713566897143108E-3</v>
      </c>
      <c r="K46" s="56">
        <f t="shared" si="4"/>
        <v>-7.6775834016162454E-3</v>
      </c>
      <c r="L46" s="56">
        <f t="shared" si="4"/>
        <v>-4.8516992077599949E-2</v>
      </c>
      <c r="M46" s="56">
        <f t="shared" si="4"/>
        <v>3.916385810333544E-2</v>
      </c>
      <c r="N46" s="56">
        <f t="shared" si="4"/>
        <v>2.4898473304554394E-3</v>
      </c>
      <c r="O46" s="56">
        <f t="shared" si="4"/>
        <v>6.4341615746275253E-4</v>
      </c>
    </row>
  </sheetData>
  <mergeCells count="13">
    <mergeCell ref="B45:C45"/>
    <mergeCell ref="B46:C46"/>
    <mergeCell ref="B39:C39"/>
    <mergeCell ref="B40:C40"/>
    <mergeCell ref="B41:C41"/>
    <mergeCell ref="B42:C42"/>
    <mergeCell ref="B43:C43"/>
    <mergeCell ref="B44:C44"/>
    <mergeCell ref="B7:C7"/>
    <mergeCell ref="B8:C8"/>
    <mergeCell ref="B14:C14"/>
    <mergeCell ref="B15:C15"/>
    <mergeCell ref="B16:C16"/>
  </mergeCells>
  <conditionalFormatting sqref="D16:O16">
    <cfRule type="cellIs" dxfId="101" priority="13" stopIfTrue="1" operator="notEqual">
      <formula>D15-D17</formula>
    </cfRule>
  </conditionalFormatting>
  <conditionalFormatting sqref="D17:D19 D7:D13">
    <cfRule type="cellIs" dxfId="100" priority="12" stopIfTrue="1" operator="lessThan">
      <formula>0</formula>
    </cfRule>
  </conditionalFormatting>
  <conditionalFormatting sqref="D15:O15">
    <cfRule type="cellIs" dxfId="99" priority="14" stopIfTrue="1" operator="lessThan">
      <formula>0</formula>
    </cfRule>
    <cfRule type="cellIs" dxfId="98" priority="15" stopIfTrue="1" operator="notEqual">
      <formula>D7+D8-D11-D14</formula>
    </cfRule>
  </conditionalFormatting>
  <conditionalFormatting sqref="D17:D19 D7:D13">
    <cfRule type="cellIs" dxfId="97" priority="11" stopIfTrue="1" operator="lessThan">
      <formula>0</formula>
    </cfRule>
  </conditionalFormatting>
  <conditionalFormatting sqref="D15">
    <cfRule type="cellIs" dxfId="96" priority="9" stopIfTrue="1" operator="lessThan">
      <formula>0</formula>
    </cfRule>
    <cfRule type="cellIs" dxfId="95" priority="10" stopIfTrue="1" operator="notEqual">
      <formula>D7+D8-D11-D14</formula>
    </cfRule>
  </conditionalFormatting>
  <conditionalFormatting sqref="D18">
    <cfRule type="cellIs" dxfId="94" priority="8" stopIfTrue="1" operator="lessThan">
      <formula>0</formula>
    </cfRule>
  </conditionalFormatting>
  <conditionalFormatting sqref="E17:O19 E7:O13">
    <cfRule type="cellIs" dxfId="93" priority="7" stopIfTrue="1" operator="lessThan">
      <formula>0</formula>
    </cfRule>
  </conditionalFormatting>
  <conditionalFormatting sqref="E17:O19 E7:O13">
    <cfRule type="cellIs" dxfId="92" priority="6" stopIfTrue="1" operator="lessThan">
      <formula>0</formula>
    </cfRule>
  </conditionalFormatting>
  <conditionalFormatting sqref="E18:O18">
    <cfRule type="cellIs" dxfId="91" priority="5" stopIfTrue="1" operator="lessThan">
      <formula>0</formula>
    </cfRule>
  </conditionalFormatting>
  <conditionalFormatting sqref="D43:O43">
    <cfRule type="cellIs" dxfId="90" priority="1" operator="greaterThan">
      <formula>0.3</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Drop Down 1">
              <controlPr defaultSize="0" autoLine="0" autoPict="0">
                <anchor moveWithCells="1">
                  <from>
                    <xdr:col>2</xdr:col>
                    <xdr:colOff>0</xdr:colOff>
                    <xdr:row>8</xdr:row>
                    <xdr:rowOff>19050</xdr:rowOff>
                  </from>
                  <to>
                    <xdr:col>2</xdr:col>
                    <xdr:colOff>0</xdr:colOff>
                    <xdr:row>9</xdr:row>
                    <xdr:rowOff>0</xdr:rowOff>
                  </to>
                </anchor>
              </controlPr>
            </control>
          </mc:Choice>
        </mc:AlternateContent>
        <mc:AlternateContent xmlns:mc="http://schemas.openxmlformats.org/markup-compatibility/2006">
          <mc:Choice Requires="x14">
            <control shapeId="6146" r:id="rId4" name="Drop Down 2">
              <controlPr defaultSize="0" autoLine="0" autoPict="0">
                <anchor moveWithCells="1">
                  <from>
                    <xdr:col>2</xdr:col>
                    <xdr:colOff>0</xdr:colOff>
                    <xdr:row>11</xdr:row>
                    <xdr:rowOff>19050</xdr:rowOff>
                  </from>
                  <to>
                    <xdr:col>2</xdr:col>
                    <xdr:colOff>0</xdr:colOff>
                    <xdr:row>12</xdr:row>
                    <xdr:rowOff>0</xdr:rowOff>
                  </to>
                </anchor>
              </controlPr>
            </control>
          </mc:Choice>
        </mc:AlternateContent>
        <mc:AlternateContent xmlns:mc="http://schemas.openxmlformats.org/markup-compatibility/2006">
          <mc:Choice Requires="x14">
            <control shapeId="6147" r:id="rId5" name="Drop Down 3">
              <controlPr defaultSize="0" autoLine="0" autoPict="0">
                <anchor moveWithCells="1">
                  <from>
                    <xdr:col>2</xdr:col>
                    <xdr:colOff>0</xdr:colOff>
                    <xdr:row>8</xdr:row>
                    <xdr:rowOff>19050</xdr:rowOff>
                  </from>
                  <to>
                    <xdr:col>2</xdr:col>
                    <xdr:colOff>0</xdr:colOff>
                    <xdr:row>9</xdr:row>
                    <xdr:rowOff>0</xdr:rowOff>
                  </to>
                </anchor>
              </controlPr>
            </control>
          </mc:Choice>
        </mc:AlternateContent>
        <mc:AlternateContent xmlns:mc="http://schemas.openxmlformats.org/markup-compatibility/2006">
          <mc:Choice Requires="x14">
            <control shapeId="6148" r:id="rId6" name="Drop Down 4">
              <controlPr defaultSize="0" autoLine="0" autoPict="0">
                <anchor moveWithCells="1">
                  <from>
                    <xdr:col>2</xdr:col>
                    <xdr:colOff>0</xdr:colOff>
                    <xdr:row>11</xdr:row>
                    <xdr:rowOff>19050</xdr:rowOff>
                  </from>
                  <to>
                    <xdr:col>2</xdr:col>
                    <xdr:colOff>0</xdr:colOff>
                    <xdr:row>12</xdr:row>
                    <xdr:rowOff>0</xdr:rowOff>
                  </to>
                </anchor>
              </controlPr>
            </control>
          </mc:Choice>
        </mc:AlternateContent>
        <mc:AlternateContent xmlns:mc="http://schemas.openxmlformats.org/markup-compatibility/2006">
          <mc:Choice Requires="x14">
            <control shapeId="6167" r:id="rId7" name="Drop Down 23">
              <controlPr defaultSize="0" autoLine="0" autoPict="0">
                <anchor moveWithCells="1">
                  <from>
                    <xdr:col>2</xdr:col>
                    <xdr:colOff>0</xdr:colOff>
                    <xdr:row>8</xdr:row>
                    <xdr:rowOff>19050</xdr:rowOff>
                  </from>
                  <to>
                    <xdr:col>2</xdr:col>
                    <xdr:colOff>0</xdr:colOff>
                    <xdr:row>9</xdr:row>
                    <xdr:rowOff>0</xdr:rowOff>
                  </to>
                </anchor>
              </controlPr>
            </control>
          </mc:Choice>
        </mc:AlternateContent>
        <mc:AlternateContent xmlns:mc="http://schemas.openxmlformats.org/markup-compatibility/2006">
          <mc:Choice Requires="x14">
            <control shapeId="6168" r:id="rId8" name="Drop Down 24">
              <controlPr defaultSize="0" autoLine="0" autoPict="0">
                <anchor moveWithCells="1">
                  <from>
                    <xdr:col>2</xdr:col>
                    <xdr:colOff>0</xdr:colOff>
                    <xdr:row>11</xdr:row>
                    <xdr:rowOff>19050</xdr:rowOff>
                  </from>
                  <to>
                    <xdr:col>2</xdr:col>
                    <xdr:colOff>0</xdr:colOff>
                    <xdr:row>12</xdr:row>
                    <xdr:rowOff>0</xdr:rowOff>
                  </to>
                </anchor>
              </controlPr>
            </control>
          </mc:Choice>
        </mc:AlternateContent>
        <mc:AlternateContent xmlns:mc="http://schemas.openxmlformats.org/markup-compatibility/2006">
          <mc:Choice Requires="x14">
            <control shapeId="6169" r:id="rId9" name="Drop Down 25">
              <controlPr defaultSize="0" autoLine="0" autoPict="0">
                <anchor moveWithCells="1">
                  <from>
                    <xdr:col>2</xdr:col>
                    <xdr:colOff>0</xdr:colOff>
                    <xdr:row>8</xdr:row>
                    <xdr:rowOff>19050</xdr:rowOff>
                  </from>
                  <to>
                    <xdr:col>2</xdr:col>
                    <xdr:colOff>0</xdr:colOff>
                    <xdr:row>9</xdr:row>
                    <xdr:rowOff>0</xdr:rowOff>
                  </to>
                </anchor>
              </controlPr>
            </control>
          </mc:Choice>
        </mc:AlternateContent>
        <mc:AlternateContent xmlns:mc="http://schemas.openxmlformats.org/markup-compatibility/2006">
          <mc:Choice Requires="x14">
            <control shapeId="6170" r:id="rId10" name="Drop Down 26">
              <controlPr defaultSize="0" autoLine="0" autoPict="0">
                <anchor moveWithCells="1">
                  <from>
                    <xdr:col>2</xdr:col>
                    <xdr:colOff>0</xdr:colOff>
                    <xdr:row>11</xdr:row>
                    <xdr:rowOff>19050</xdr:rowOff>
                  </from>
                  <to>
                    <xdr:col>2</xdr:col>
                    <xdr:colOff>0</xdr:colOff>
                    <xdr:row>12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46"/>
  <sheetViews>
    <sheetView topLeftCell="A4" workbookViewId="0">
      <selection activeCell="H33" sqref="H33"/>
    </sheetView>
  </sheetViews>
  <sheetFormatPr defaultRowHeight="15" x14ac:dyDescent="0.25"/>
  <cols>
    <col min="3" max="3" width="35.5703125" customWidth="1"/>
    <col min="4" max="4" width="18.7109375" customWidth="1"/>
    <col min="5" max="5" width="15.28515625" customWidth="1"/>
    <col min="6" max="6" width="15.42578125" customWidth="1"/>
    <col min="7" max="7" width="13.7109375" customWidth="1"/>
    <col min="8" max="9" width="15.28515625" customWidth="1"/>
    <col min="10" max="11" width="14.7109375" customWidth="1"/>
    <col min="12" max="12" width="15.28515625" customWidth="1"/>
    <col min="13" max="13" width="14.5703125" customWidth="1"/>
    <col min="14" max="14" width="14.7109375" customWidth="1"/>
    <col min="15" max="15" width="14" customWidth="1"/>
  </cols>
  <sheetData>
    <row r="1" spans="2:15" x14ac:dyDescent="0.25">
      <c r="B1" s="1"/>
      <c r="C1" s="2" t="s">
        <v>0</v>
      </c>
      <c r="D1" s="3" t="s">
        <v>1</v>
      </c>
      <c r="E1" s="3"/>
      <c r="F1" s="3"/>
      <c r="G1" s="3"/>
      <c r="H1" s="3"/>
      <c r="I1" s="3"/>
      <c r="J1" s="3"/>
      <c r="K1" s="3"/>
      <c r="L1" s="3"/>
      <c r="M1" s="3"/>
      <c r="N1" s="3"/>
      <c r="O1" s="3"/>
    </row>
    <row r="2" spans="2:15" x14ac:dyDescent="0.25">
      <c r="B2" s="4"/>
      <c r="C2" s="5" t="s">
        <v>2</v>
      </c>
      <c r="D2" s="6" t="s">
        <v>30</v>
      </c>
      <c r="E2" s="6" t="s">
        <v>31</v>
      </c>
      <c r="F2" s="6" t="s">
        <v>32</v>
      </c>
      <c r="G2" s="6" t="s">
        <v>33</v>
      </c>
      <c r="H2" s="6" t="s">
        <v>34</v>
      </c>
      <c r="I2" s="6" t="s">
        <v>35</v>
      </c>
      <c r="J2" s="6" t="s">
        <v>36</v>
      </c>
      <c r="K2" s="6" t="s">
        <v>37</v>
      </c>
      <c r="L2" s="6" t="s">
        <v>38</v>
      </c>
      <c r="M2" s="6" t="s">
        <v>39</v>
      </c>
      <c r="N2" s="6" t="s">
        <v>40</v>
      </c>
      <c r="O2" s="6" t="s">
        <v>41</v>
      </c>
    </row>
    <row r="3" spans="2:15" x14ac:dyDescent="0.25">
      <c r="B3" s="4"/>
      <c r="C3" s="7" t="s">
        <v>3</v>
      </c>
      <c r="D3" s="8">
        <v>2016</v>
      </c>
      <c r="E3" s="8">
        <v>2016</v>
      </c>
      <c r="F3" s="8">
        <v>2016</v>
      </c>
      <c r="G3" s="8">
        <v>2016</v>
      </c>
      <c r="H3" s="8">
        <v>2016</v>
      </c>
      <c r="I3" s="8">
        <v>2016</v>
      </c>
      <c r="J3" s="8">
        <v>2016</v>
      </c>
      <c r="K3" s="8">
        <v>2016</v>
      </c>
      <c r="L3" s="8">
        <v>2016</v>
      </c>
      <c r="M3" s="8">
        <v>2016</v>
      </c>
      <c r="N3" s="8">
        <v>2016</v>
      </c>
      <c r="O3" s="8">
        <v>2016</v>
      </c>
    </row>
    <row r="4" spans="2:15" x14ac:dyDescent="0.25">
      <c r="B4" s="4"/>
      <c r="C4" s="4"/>
      <c r="D4" s="9"/>
      <c r="E4" s="9"/>
      <c r="F4" s="9"/>
      <c r="G4" s="9"/>
      <c r="H4" s="9"/>
      <c r="I4" s="9"/>
      <c r="J4" s="9"/>
      <c r="K4" s="9"/>
      <c r="L4" s="9"/>
      <c r="M4" s="9"/>
      <c r="N4" s="9"/>
      <c r="O4" s="9"/>
    </row>
    <row r="5" spans="2:15" ht="66.75" x14ac:dyDescent="0.25">
      <c r="B5" s="10"/>
      <c r="C5" s="11"/>
      <c r="D5" s="12" t="s">
        <v>4</v>
      </c>
      <c r="E5" s="12" t="s">
        <v>4</v>
      </c>
      <c r="F5" s="12" t="s">
        <v>4</v>
      </c>
      <c r="G5" s="12" t="s">
        <v>4</v>
      </c>
      <c r="H5" s="12" t="s">
        <v>4</v>
      </c>
      <c r="I5" s="12" t="s">
        <v>4</v>
      </c>
      <c r="J5" s="12" t="s">
        <v>4</v>
      </c>
      <c r="K5" s="12" t="s">
        <v>4</v>
      </c>
      <c r="L5" s="12" t="s">
        <v>4</v>
      </c>
      <c r="M5" s="12" t="s">
        <v>4</v>
      </c>
      <c r="N5" s="12" t="s">
        <v>4</v>
      </c>
      <c r="O5" s="12" t="s">
        <v>4</v>
      </c>
    </row>
    <row r="6" spans="2:15" x14ac:dyDescent="0.25">
      <c r="B6" s="13"/>
      <c r="C6" s="14"/>
      <c r="D6" s="15" t="s">
        <v>5</v>
      </c>
      <c r="E6" s="15" t="s">
        <v>5</v>
      </c>
      <c r="F6" s="15" t="s">
        <v>5</v>
      </c>
      <c r="G6" s="15" t="s">
        <v>5</v>
      </c>
      <c r="H6" s="15" t="s">
        <v>5</v>
      </c>
      <c r="I6" s="15" t="s">
        <v>5</v>
      </c>
      <c r="J6" s="15" t="s">
        <v>5</v>
      </c>
      <c r="K6" s="15" t="s">
        <v>5</v>
      </c>
      <c r="L6" s="15" t="s">
        <v>5</v>
      </c>
      <c r="M6" s="15" t="s">
        <v>5</v>
      </c>
      <c r="N6" s="15" t="s">
        <v>5</v>
      </c>
      <c r="O6" s="15" t="s">
        <v>5</v>
      </c>
    </row>
    <row r="7" spans="2:15" x14ac:dyDescent="0.25">
      <c r="B7" s="65" t="s">
        <v>6</v>
      </c>
      <c r="C7" s="66"/>
      <c r="D7" s="17">
        <v>87.212878000000003</v>
      </c>
      <c r="E7" s="17">
        <v>76.309875000000005</v>
      </c>
      <c r="F7" s="17">
        <v>60.445709999999998</v>
      </c>
      <c r="G7" s="17">
        <v>56.949117999999999</v>
      </c>
      <c r="H7" s="17">
        <v>57.171348000000002</v>
      </c>
      <c r="I7" s="17">
        <v>52.441240999999998</v>
      </c>
      <c r="J7" s="17">
        <v>55.480786999999999</v>
      </c>
      <c r="K7" s="17">
        <v>53.238045999999997</v>
      </c>
      <c r="L7" s="17">
        <v>52.497827999999998</v>
      </c>
      <c r="M7" s="17">
        <v>53.285702000000001</v>
      </c>
      <c r="N7" s="17">
        <v>54.937617000000003</v>
      </c>
      <c r="O7" s="17">
        <v>45.234661000000003</v>
      </c>
    </row>
    <row r="8" spans="2:15" x14ac:dyDescent="0.25">
      <c r="B8" s="67" t="s">
        <v>7</v>
      </c>
      <c r="C8" s="68"/>
      <c r="D8" s="20">
        <v>327.09790299999997</v>
      </c>
      <c r="E8" s="20">
        <v>319.70415700000001</v>
      </c>
      <c r="F8" s="20">
        <v>281.23528099999999</v>
      </c>
      <c r="G8" s="20">
        <v>281.23528099999999</v>
      </c>
      <c r="H8" s="20">
        <v>345.66902399999998</v>
      </c>
      <c r="I8" s="20">
        <v>346.45358399999998</v>
      </c>
      <c r="J8" s="20">
        <v>343.62712800000003</v>
      </c>
      <c r="K8" s="20">
        <v>349.95761800000002</v>
      </c>
      <c r="L8" s="20">
        <v>345.95194400000003</v>
      </c>
      <c r="M8" s="20">
        <v>351.60581000000002</v>
      </c>
      <c r="N8" s="20">
        <v>343.88816500000001</v>
      </c>
      <c r="O8" s="20">
        <v>333.81777199999999</v>
      </c>
    </row>
    <row r="9" spans="2:15" x14ac:dyDescent="0.25">
      <c r="B9" s="21" t="s">
        <v>8</v>
      </c>
      <c r="C9" s="19"/>
      <c r="D9" s="20">
        <v>0</v>
      </c>
      <c r="E9" s="20">
        <v>0</v>
      </c>
      <c r="F9" s="20">
        <v>0</v>
      </c>
      <c r="G9" s="20">
        <v>0</v>
      </c>
      <c r="H9" s="20">
        <v>0</v>
      </c>
      <c r="I9" s="20">
        <v>0</v>
      </c>
      <c r="J9" s="20">
        <v>0</v>
      </c>
      <c r="K9" s="20">
        <v>0</v>
      </c>
      <c r="L9" s="20">
        <v>0</v>
      </c>
      <c r="M9" s="20">
        <v>0</v>
      </c>
      <c r="N9" s="20">
        <v>0</v>
      </c>
      <c r="O9" s="20">
        <v>0</v>
      </c>
    </row>
    <row r="10" spans="2:15" x14ac:dyDescent="0.25">
      <c r="B10" s="21" t="s">
        <v>9</v>
      </c>
      <c r="C10" s="19"/>
      <c r="D10" s="20">
        <v>327.09790299999997</v>
      </c>
      <c r="E10" s="20">
        <v>319.70415700000001</v>
      </c>
      <c r="F10" s="20">
        <v>281.23528099999999</v>
      </c>
      <c r="G10" s="20">
        <v>281.23528099999999</v>
      </c>
      <c r="H10" s="20">
        <v>345.66902399999998</v>
      </c>
      <c r="I10" s="20">
        <v>346.45358399999998</v>
      </c>
      <c r="J10" s="20">
        <v>343.62712800000003</v>
      </c>
      <c r="K10" s="20">
        <v>349.95761800000002</v>
      </c>
      <c r="L10" s="20">
        <v>345.95194400000003</v>
      </c>
      <c r="M10" s="20">
        <v>351.60581000000002</v>
      </c>
      <c r="N10" s="20">
        <v>343.88816500000001</v>
      </c>
      <c r="O10" s="20">
        <v>333.81777199999999</v>
      </c>
    </row>
    <row r="11" spans="2:15" x14ac:dyDescent="0.25">
      <c r="B11" s="18" t="s">
        <v>10</v>
      </c>
      <c r="C11" s="19"/>
      <c r="D11" s="22">
        <v>0</v>
      </c>
      <c r="E11" s="22">
        <v>0</v>
      </c>
      <c r="F11" s="22">
        <v>0</v>
      </c>
      <c r="G11" s="22">
        <v>0</v>
      </c>
      <c r="H11" s="22">
        <v>0</v>
      </c>
      <c r="I11" s="22">
        <v>0</v>
      </c>
      <c r="J11" s="22">
        <v>0</v>
      </c>
      <c r="K11" s="22">
        <v>0</v>
      </c>
      <c r="L11" s="22">
        <v>0</v>
      </c>
      <c r="M11" s="22">
        <v>0</v>
      </c>
      <c r="N11" s="22">
        <v>0</v>
      </c>
      <c r="O11" s="22">
        <v>0</v>
      </c>
    </row>
    <row r="12" spans="2:15" x14ac:dyDescent="0.25">
      <c r="B12" s="21" t="s">
        <v>8</v>
      </c>
      <c r="C12" s="19"/>
      <c r="D12" s="22">
        <v>0</v>
      </c>
      <c r="E12" s="22">
        <v>0</v>
      </c>
      <c r="F12" s="22">
        <v>0</v>
      </c>
      <c r="G12" s="22">
        <v>0</v>
      </c>
      <c r="H12" s="22">
        <v>0</v>
      </c>
      <c r="I12" s="22">
        <v>0</v>
      </c>
      <c r="J12" s="22">
        <v>0</v>
      </c>
      <c r="K12" s="22">
        <v>0</v>
      </c>
      <c r="L12" s="22">
        <v>0</v>
      </c>
      <c r="M12" s="22">
        <v>0</v>
      </c>
      <c r="N12" s="22">
        <v>0</v>
      </c>
      <c r="O12" s="22">
        <v>0</v>
      </c>
    </row>
    <row r="13" spans="2:15" x14ac:dyDescent="0.25">
      <c r="B13" s="21" t="s">
        <v>9</v>
      </c>
      <c r="C13" s="19"/>
      <c r="D13" s="22">
        <v>0</v>
      </c>
      <c r="E13" s="22">
        <v>0</v>
      </c>
      <c r="F13" s="22">
        <v>0</v>
      </c>
      <c r="G13" s="22">
        <v>0</v>
      </c>
      <c r="H13" s="22">
        <v>0</v>
      </c>
      <c r="I13" s="22">
        <v>0</v>
      </c>
      <c r="J13" s="22">
        <v>0</v>
      </c>
      <c r="K13" s="22">
        <v>0</v>
      </c>
      <c r="L13" s="22">
        <v>0</v>
      </c>
      <c r="M13" s="22">
        <v>0</v>
      </c>
      <c r="N13" s="22">
        <v>0</v>
      </c>
      <c r="O13" s="22">
        <v>0</v>
      </c>
    </row>
    <row r="14" spans="2:15" x14ac:dyDescent="0.25">
      <c r="B14" s="67" t="s">
        <v>11</v>
      </c>
      <c r="C14" s="68"/>
      <c r="D14" s="22">
        <v>0.45346599999999998</v>
      </c>
      <c r="E14" s="22">
        <v>-1.4001E-2</v>
      </c>
      <c r="F14" s="22">
        <v>-0.84166300000000005</v>
      </c>
      <c r="G14" s="22">
        <v>-1.3056999999999999E-2</v>
      </c>
      <c r="H14" s="22">
        <v>-3.0096999999999999E-2</v>
      </c>
      <c r="I14" s="22">
        <v>-2.8660000000000001E-2</v>
      </c>
      <c r="J14" s="22">
        <v>0.12964300000000001</v>
      </c>
      <c r="K14" s="22">
        <v>0.18620900000000001</v>
      </c>
      <c r="L14" s="22">
        <v>1.7843000000000001E-2</v>
      </c>
      <c r="M14" s="22">
        <v>4.9953630000000002</v>
      </c>
      <c r="N14" s="22">
        <v>-1.5610390000000001</v>
      </c>
      <c r="O14" s="22">
        <v>2.6847120000000002</v>
      </c>
    </row>
    <row r="15" spans="2:15" x14ac:dyDescent="0.25">
      <c r="B15" s="65" t="s">
        <v>12</v>
      </c>
      <c r="C15" s="66"/>
      <c r="D15" s="23">
        <v>413.85731499999997</v>
      </c>
      <c r="E15" s="23">
        <v>396.02803300000005</v>
      </c>
      <c r="F15" s="23">
        <v>342.52265399999999</v>
      </c>
      <c r="G15" s="23">
        <v>338.19745599999999</v>
      </c>
      <c r="H15" s="23">
        <v>402.87046900000001</v>
      </c>
      <c r="I15" s="23">
        <v>398.92348499999997</v>
      </c>
      <c r="J15" s="23">
        <v>398.97827200000006</v>
      </c>
      <c r="K15" s="23">
        <v>403.009455</v>
      </c>
      <c r="L15" s="23">
        <v>398.43192900000003</v>
      </c>
      <c r="M15" s="23">
        <v>399.89614900000004</v>
      </c>
      <c r="N15" s="23">
        <v>400.386821</v>
      </c>
      <c r="O15" s="23">
        <v>376.36772100000002</v>
      </c>
    </row>
    <row r="16" spans="2:15" x14ac:dyDescent="0.25">
      <c r="B16" s="65" t="s">
        <v>13</v>
      </c>
      <c r="C16" s="66"/>
      <c r="D16" s="22">
        <v>-1.6748209999999517</v>
      </c>
      <c r="E16" s="22">
        <v>-2.1429020000000492</v>
      </c>
      <c r="F16" s="22">
        <v>0.18497500000000855</v>
      </c>
      <c r="G16" s="22">
        <v>50.068007000000023</v>
      </c>
      <c r="H16" s="22">
        <v>-1.5736400000000117</v>
      </c>
      <c r="I16" s="22">
        <v>-3.256657999999959</v>
      </c>
      <c r="J16" s="22">
        <v>-4.6630270000000564</v>
      </c>
      <c r="K16" s="22">
        <v>-4.0506669999999758</v>
      </c>
      <c r="L16" s="22">
        <v>-2.5099920000000111</v>
      </c>
      <c r="M16" s="22">
        <v>-2.2609590000000139</v>
      </c>
      <c r="N16" s="22">
        <v>-1.5794159999999806</v>
      </c>
      <c r="O16" s="22">
        <v>-1.8981039999999894</v>
      </c>
    </row>
    <row r="17" spans="2:15" x14ac:dyDescent="0.25">
      <c r="B17" s="24" t="s">
        <v>14</v>
      </c>
      <c r="C17" s="19"/>
      <c r="D17" s="22">
        <v>412.18249400000002</v>
      </c>
      <c r="E17" s="22">
        <v>393.885131</v>
      </c>
      <c r="F17" s="22">
        <v>342.707629</v>
      </c>
      <c r="G17" s="22">
        <v>388.26546300000001</v>
      </c>
      <c r="H17" s="22">
        <v>401.296829</v>
      </c>
      <c r="I17" s="22">
        <v>395.66682700000001</v>
      </c>
      <c r="J17" s="22">
        <v>394.315245</v>
      </c>
      <c r="K17" s="22">
        <v>398.95878800000003</v>
      </c>
      <c r="L17" s="22">
        <v>395.92193700000001</v>
      </c>
      <c r="M17" s="22">
        <v>397.63519000000002</v>
      </c>
      <c r="N17" s="22">
        <v>398.80740500000002</v>
      </c>
      <c r="O17" s="22">
        <v>374.46961700000003</v>
      </c>
    </row>
    <row r="18" spans="2:15" x14ac:dyDescent="0.25">
      <c r="B18" s="25" t="s">
        <v>15</v>
      </c>
      <c r="C18" s="19"/>
      <c r="D18" s="20">
        <v>44.495136000000002</v>
      </c>
      <c r="E18" s="20">
        <v>23.785164000000002</v>
      </c>
      <c r="F18" s="20">
        <v>43.767856000000002</v>
      </c>
      <c r="G18" s="20">
        <v>26.170138000000001</v>
      </c>
      <c r="H18" s="20">
        <v>28.545262000000001</v>
      </c>
      <c r="I18" s="20">
        <v>23.515186</v>
      </c>
      <c r="J18" s="20">
        <v>26.352423000000002</v>
      </c>
      <c r="K18" s="20">
        <v>23.921578</v>
      </c>
      <c r="L18" s="20">
        <v>22.906527000000001</v>
      </c>
      <c r="M18" s="20">
        <v>23.110296000000002</v>
      </c>
      <c r="N18" s="20">
        <v>20.951822</v>
      </c>
      <c r="O18" s="20">
        <v>22.374513</v>
      </c>
    </row>
    <row r="19" spans="2:15" x14ac:dyDescent="0.25">
      <c r="B19" s="16" t="s">
        <v>16</v>
      </c>
      <c r="C19" s="19"/>
      <c r="D19" s="22">
        <v>4.8428589999999998</v>
      </c>
      <c r="E19" s="22">
        <v>4.8288580000000003</v>
      </c>
      <c r="F19" s="22">
        <v>3.9871940000000001</v>
      </c>
      <c r="G19" s="22">
        <v>3.9741369999999998</v>
      </c>
      <c r="H19" s="22">
        <v>3.942615</v>
      </c>
      <c r="I19" s="22">
        <v>4.6314960000000003</v>
      </c>
      <c r="J19" s="22">
        <v>4.761139</v>
      </c>
      <c r="K19" s="22">
        <v>4.947349</v>
      </c>
      <c r="L19" s="22">
        <v>4.9651930000000002</v>
      </c>
      <c r="M19" s="22">
        <v>9.9605569999999997</v>
      </c>
      <c r="N19" s="22">
        <v>8.3995160000000002</v>
      </c>
      <c r="O19" s="22">
        <v>11.084228</v>
      </c>
    </row>
    <row r="20" spans="2:15" hidden="1" x14ac:dyDescent="0.25">
      <c r="B20" s="26" t="s">
        <v>17</v>
      </c>
      <c r="C20" s="26"/>
      <c r="D20" s="27"/>
    </row>
    <row r="21" spans="2:15" hidden="1" x14ac:dyDescent="0.25">
      <c r="B21" s="26" t="s">
        <v>18</v>
      </c>
      <c r="C21" s="26"/>
      <c r="D21" s="27"/>
    </row>
    <row r="22" spans="2:15" hidden="1" x14ac:dyDescent="0.25">
      <c r="B22" s="26" t="s">
        <v>19</v>
      </c>
      <c r="C22" s="26"/>
      <c r="D22" s="27"/>
    </row>
    <row r="23" spans="2:15" hidden="1" x14ac:dyDescent="0.25">
      <c r="B23" s="27"/>
      <c r="C23" s="27"/>
      <c r="D23" s="27" t="s">
        <v>20</v>
      </c>
    </row>
    <row r="24" spans="2:15" hidden="1" x14ac:dyDescent="0.25">
      <c r="B24" s="28" t="s">
        <v>21</v>
      </c>
      <c r="C24" s="27"/>
      <c r="D24" s="27"/>
    </row>
    <row r="25" spans="2:15" ht="17.25" hidden="1" x14ac:dyDescent="0.25">
      <c r="B25" s="29" t="s">
        <v>22</v>
      </c>
      <c r="C25" s="30"/>
      <c r="D25" s="31" t="s">
        <v>23</v>
      </c>
    </row>
    <row r="26" spans="2:15" hidden="1" x14ac:dyDescent="0.25">
      <c r="B26" s="32" t="s">
        <v>24</v>
      </c>
      <c r="C26" s="30"/>
      <c r="D26" s="33"/>
    </row>
    <row r="27" spans="2:15" hidden="1" x14ac:dyDescent="0.25">
      <c r="B27" s="34"/>
      <c r="C27" s="35"/>
      <c r="D27" s="27"/>
    </row>
    <row r="28" spans="2:15" hidden="1" x14ac:dyDescent="0.25">
      <c r="B28" s="34"/>
      <c r="C28" s="35"/>
      <c r="D28" s="35" t="s">
        <v>25</v>
      </c>
    </row>
    <row r="29" spans="2:15" hidden="1" x14ac:dyDescent="0.25">
      <c r="B29" s="27"/>
      <c r="C29" s="27"/>
      <c r="D29" s="35" t="s">
        <v>26</v>
      </c>
    </row>
    <row r="30" spans="2:15" hidden="1" x14ac:dyDescent="0.25">
      <c r="B30" s="27"/>
      <c r="C30" s="27"/>
      <c r="D30" s="36"/>
    </row>
    <row r="31" spans="2:15" x14ac:dyDescent="0.25">
      <c r="B31" s="27"/>
      <c r="C31" s="27"/>
      <c r="D31" s="36"/>
    </row>
    <row r="32" spans="2:15" x14ac:dyDescent="0.25">
      <c r="B32" s="27"/>
      <c r="C32" s="27"/>
      <c r="D32" s="36"/>
    </row>
    <row r="33" spans="2:20" x14ac:dyDescent="0.25">
      <c r="B33" s="28" t="s">
        <v>27</v>
      </c>
      <c r="C33" s="27"/>
      <c r="D33" s="27"/>
    </row>
    <row r="34" spans="2:20" ht="17.25" x14ac:dyDescent="0.25">
      <c r="B34" s="37" t="s">
        <v>22</v>
      </c>
      <c r="C34" s="38"/>
      <c r="D34" s="39" t="s">
        <v>23</v>
      </c>
    </row>
    <row r="35" spans="2:20" x14ac:dyDescent="0.25">
      <c r="B35" s="40" t="s">
        <v>24</v>
      </c>
      <c r="C35" s="38"/>
      <c r="D35" s="33"/>
      <c r="F35">
        <v>1111</v>
      </c>
    </row>
    <row r="38" spans="2:20" x14ac:dyDescent="0.25">
      <c r="B38" s="46" t="s">
        <v>50</v>
      </c>
      <c r="C38" s="46"/>
      <c r="D38" s="46"/>
      <c r="E38" s="46"/>
      <c r="F38" s="46"/>
      <c r="G38" s="46"/>
      <c r="H38" s="46"/>
      <c r="I38" s="46"/>
      <c r="J38" s="46"/>
      <c r="K38" s="46"/>
      <c r="L38" s="46"/>
      <c r="M38" s="46"/>
      <c r="N38" s="46"/>
      <c r="O38" s="46"/>
    </row>
    <row r="39" spans="2:20" x14ac:dyDescent="0.25">
      <c r="B39" s="55" t="s">
        <v>44</v>
      </c>
      <c r="C39" s="55"/>
      <c r="D39" s="56">
        <f>D16/D15</f>
        <v>-4.046856100634471E-3</v>
      </c>
      <c r="E39" s="56">
        <f t="shared" ref="E39:O39" si="0">E16/E15</f>
        <v>-5.4109856410090263E-3</v>
      </c>
      <c r="F39" s="56">
        <f t="shared" si="0"/>
        <v>5.4003727297993124E-4</v>
      </c>
      <c r="G39" s="56">
        <f t="shared" si="0"/>
        <v>0.14804371266471036</v>
      </c>
      <c r="H39" s="56">
        <f t="shared" si="0"/>
        <v>-3.9060693723868144E-3</v>
      </c>
      <c r="I39" s="56">
        <f t="shared" si="0"/>
        <v>-8.1636156367178008E-3</v>
      </c>
      <c r="J39" s="56">
        <f t="shared" si="0"/>
        <v>-1.16874209129866E-2</v>
      </c>
      <c r="K39" s="56">
        <f t="shared" si="0"/>
        <v>-1.0051047065384547E-2</v>
      </c>
      <c r="L39" s="56">
        <f t="shared" si="0"/>
        <v>-6.2996758475147479E-3</v>
      </c>
      <c r="M39" s="56">
        <f t="shared" si="0"/>
        <v>-5.6538653989388976E-3</v>
      </c>
      <c r="N39" s="56">
        <f t="shared" si="0"/>
        <v>-3.9447252435913238E-3</v>
      </c>
      <c r="O39" s="56">
        <f t="shared" si="0"/>
        <v>-5.0432167640646029E-3</v>
      </c>
    </row>
    <row r="40" spans="2:20" x14ac:dyDescent="0.25">
      <c r="B40" s="72"/>
      <c r="C40" s="73"/>
      <c r="D40" s="53"/>
      <c r="E40" s="53"/>
      <c r="F40" s="53"/>
      <c r="G40" s="53"/>
      <c r="H40" s="53"/>
      <c r="I40" s="53"/>
      <c r="J40" s="53"/>
      <c r="K40" s="53"/>
      <c r="L40" s="53"/>
      <c r="M40" s="53"/>
      <c r="N40" s="53"/>
      <c r="O40" s="53"/>
    </row>
    <row r="41" spans="2:20" x14ac:dyDescent="0.25">
      <c r="B41" s="55" t="s">
        <v>47</v>
      </c>
      <c r="C41" s="55"/>
      <c r="D41" s="52">
        <f>D19-'cubic meters 2015  '!$O$19</f>
        <v>0.89728399999999997</v>
      </c>
      <c r="E41" s="52">
        <f>E19-D19</f>
        <v>-1.4000999999999486E-2</v>
      </c>
      <c r="F41" s="52">
        <f>F19-E19</f>
        <v>-0.84166400000000019</v>
      </c>
      <c r="G41" s="52">
        <f t="shared" ref="G41:O41" si="1">G19-F19</f>
        <v>-1.3057000000000318E-2</v>
      </c>
      <c r="H41" s="52">
        <f t="shared" si="1"/>
        <v>-3.1521999999999828E-2</v>
      </c>
      <c r="I41" s="52">
        <f t="shared" si="1"/>
        <v>0.6888810000000003</v>
      </c>
      <c r="J41" s="52">
        <f t="shared" si="1"/>
        <v>0.12964299999999973</v>
      </c>
      <c r="K41" s="52">
        <f t="shared" si="1"/>
        <v>0.18620999999999999</v>
      </c>
      <c r="L41" s="52">
        <f t="shared" si="1"/>
        <v>1.7844000000000193E-2</v>
      </c>
      <c r="M41" s="52">
        <f t="shared" si="1"/>
        <v>4.9953639999999995</v>
      </c>
      <c r="N41" s="52">
        <f t="shared" si="1"/>
        <v>-1.5610409999999995</v>
      </c>
      <c r="O41" s="52">
        <f t="shared" si="1"/>
        <v>2.6847119999999993</v>
      </c>
    </row>
    <row r="42" spans="2:20" x14ac:dyDescent="0.25">
      <c r="B42" s="55" t="s">
        <v>48</v>
      </c>
      <c r="C42" s="55"/>
      <c r="D42" s="52">
        <f>D41-D14</f>
        <v>0.44381799999999999</v>
      </c>
      <c r="E42" s="52">
        <f>E41-E14</f>
        <v>5.134781488891349E-16</v>
      </c>
      <c r="F42" s="52">
        <f t="shared" ref="F42:O42" si="2">F41-F14</f>
        <v>-1.000000000139778E-6</v>
      </c>
      <c r="G42" s="52">
        <f t="shared" si="2"/>
        <v>-3.1918911957973251E-16</v>
      </c>
      <c r="H42" s="52">
        <f t="shared" si="2"/>
        <v>-1.4249999999998292E-3</v>
      </c>
      <c r="I42" s="52">
        <f t="shared" si="2"/>
        <v>0.71754100000000032</v>
      </c>
      <c r="J42" s="52">
        <f t="shared" si="2"/>
        <v>-2.7755575615628914E-16</v>
      </c>
      <c r="K42" s="52">
        <f t="shared" si="2"/>
        <v>9.9999999997324451E-7</v>
      </c>
      <c r="L42" s="52">
        <f t="shared" si="2"/>
        <v>1.0000000001918197E-6</v>
      </c>
      <c r="M42" s="52">
        <f t="shared" si="2"/>
        <v>9.9999999925159955E-7</v>
      </c>
      <c r="N42" s="52">
        <f t="shared" si="2"/>
        <v>-1.9999999993913775E-6</v>
      </c>
      <c r="O42" s="52">
        <f t="shared" si="2"/>
        <v>0</v>
      </c>
      <c r="P42" s="50"/>
      <c r="Q42" s="50"/>
      <c r="R42" s="50"/>
      <c r="S42" s="50"/>
      <c r="T42" s="50"/>
    </row>
    <row r="43" spans="2:20" x14ac:dyDescent="0.25">
      <c r="B43" s="55" t="s">
        <v>49</v>
      </c>
      <c r="C43" s="55"/>
      <c r="D43" s="56">
        <f>D42*D14</f>
        <v>0.20125637318799999</v>
      </c>
      <c r="E43" s="56">
        <f>E42/E14</f>
        <v>-3.6674391035578524E-14</v>
      </c>
      <c r="F43" s="56">
        <f t="shared" ref="F43:O43" si="3">F42/F14</f>
        <v>1.1881239880329514E-6</v>
      </c>
      <c r="G43" s="56">
        <f t="shared" si="3"/>
        <v>2.4445823663914568E-14</v>
      </c>
      <c r="H43" s="56">
        <f>H42/H14</f>
        <v>4.7346911652318475E-2</v>
      </c>
      <c r="I43" s="56">
        <f>I14/I41</f>
        <v>-4.1603702235944943E-2</v>
      </c>
      <c r="J43" s="56">
        <f t="shared" si="3"/>
        <v>-2.1409235836588874E-15</v>
      </c>
      <c r="K43" s="56">
        <f t="shared" si="3"/>
        <v>5.3703097056170457E-6</v>
      </c>
      <c r="L43" s="56">
        <f t="shared" si="3"/>
        <v>5.6044387165376874E-5</v>
      </c>
      <c r="M43" s="56">
        <f t="shared" si="3"/>
        <v>2.0018565202400698E-7</v>
      </c>
      <c r="N43" s="56">
        <f t="shared" si="3"/>
        <v>1.2811979709612492E-6</v>
      </c>
      <c r="O43" s="56">
        <f t="shared" si="3"/>
        <v>0</v>
      </c>
    </row>
    <row r="44" spans="2:20" x14ac:dyDescent="0.25">
      <c r="B44" s="72"/>
      <c r="C44" s="73"/>
      <c r="D44" s="53"/>
      <c r="E44" s="53"/>
      <c r="F44" s="53"/>
      <c r="G44" s="53"/>
      <c r="H44" s="53"/>
      <c r="I44" s="53"/>
      <c r="J44" s="53"/>
      <c r="K44" s="53"/>
      <c r="L44" s="53"/>
      <c r="M44" s="53"/>
      <c r="N44" s="53"/>
      <c r="O44" s="53"/>
    </row>
    <row r="45" spans="2:20" x14ac:dyDescent="0.25">
      <c r="B45" s="55" t="s">
        <v>46</v>
      </c>
      <c r="C45" s="55"/>
      <c r="D45" s="56">
        <f>(D7-'cubic meters 2015  '!$O$7)/'cubic meters 2015  '!$O$7</f>
        <v>-0.12574840599200951</v>
      </c>
      <c r="E45" s="56">
        <f>(E7-D7)/D7</f>
        <v>-0.12501597527832986</v>
      </c>
      <c r="F45" s="56">
        <f>(F7-E7)/E7</f>
        <v>-0.20789137709896663</v>
      </c>
      <c r="G45" s="56">
        <f t="shared" ref="G45:O45" si="4">(G7-F7)/F7</f>
        <v>-5.7846818244007718E-2</v>
      </c>
      <c r="H45" s="56">
        <f t="shared" si="4"/>
        <v>3.9022553430942209E-3</v>
      </c>
      <c r="I45" s="56">
        <f t="shared" si="4"/>
        <v>-8.2735621346552893E-2</v>
      </c>
      <c r="J45" s="56">
        <f t="shared" si="4"/>
        <v>5.7960985324508274E-2</v>
      </c>
      <c r="K45" s="56">
        <f t="shared" si="4"/>
        <v>-4.0423741645914328E-2</v>
      </c>
      <c r="L45" s="56">
        <f t="shared" si="4"/>
        <v>-1.3903928780556648E-2</v>
      </c>
      <c r="M45" s="56">
        <f t="shared" si="4"/>
        <v>1.5007744701361783E-2</v>
      </c>
      <c r="N45" s="56">
        <f t="shared" si="4"/>
        <v>3.1001092938589839E-2</v>
      </c>
      <c r="O45" s="56">
        <f t="shared" si="4"/>
        <v>-0.17661770804510868</v>
      </c>
    </row>
    <row r="46" spans="2:20" x14ac:dyDescent="0.25">
      <c r="B46" s="55" t="s">
        <v>51</v>
      </c>
      <c r="C46" s="55"/>
      <c r="D46" s="56">
        <f>(D17-'cubic meters 2015  '!$O$17)/'cubic meters 2015  '!$O$17</f>
        <v>4.2126989097730737E-2</v>
      </c>
      <c r="E46" s="56">
        <f>(E17-D17)/D17</f>
        <v>-4.4391412217521346E-2</v>
      </c>
      <c r="F46" s="56">
        <f t="shared" ref="F46:O46" si="5">(F17-E17)/E17</f>
        <v>-0.12993001759185474</v>
      </c>
      <c r="G46" s="56">
        <f t="shared" si="5"/>
        <v>0.13293498639915022</v>
      </c>
      <c r="H46" s="56">
        <f t="shared" si="5"/>
        <v>3.3563031590064428E-2</v>
      </c>
      <c r="I46" s="56">
        <f t="shared" si="5"/>
        <v>-1.4029520278118096E-2</v>
      </c>
      <c r="J46" s="56">
        <f t="shared" si="5"/>
        <v>-3.4159598626144305E-3</v>
      </c>
      <c r="K46" s="56">
        <f t="shared" si="5"/>
        <v>1.1776219811131123E-2</v>
      </c>
      <c r="L46" s="56">
        <f t="shared" si="5"/>
        <v>-7.6119416123752925E-3</v>
      </c>
      <c r="M46" s="56">
        <f t="shared" si="5"/>
        <v>4.3272494900933175E-3</v>
      </c>
      <c r="N46" s="56">
        <f t="shared" si="5"/>
        <v>2.947965948385992E-3</v>
      </c>
      <c r="O46" s="56">
        <f t="shared" si="5"/>
        <v>-6.1026419506929636E-2</v>
      </c>
    </row>
  </sheetData>
  <mergeCells count="7">
    <mergeCell ref="B40:C40"/>
    <mergeCell ref="B44:C44"/>
    <mergeCell ref="B7:C7"/>
    <mergeCell ref="B8:C8"/>
    <mergeCell ref="B14:C14"/>
    <mergeCell ref="B15:C15"/>
    <mergeCell ref="B16:C16"/>
  </mergeCells>
  <conditionalFormatting sqref="D15:O15">
    <cfRule type="cellIs" dxfId="89" priority="13" stopIfTrue="1" operator="lessThan">
      <formula>0</formula>
    </cfRule>
    <cfRule type="cellIs" dxfId="88" priority="14" stopIfTrue="1" operator="notEqual">
      <formula>D7+D8-D11-D14</formula>
    </cfRule>
  </conditionalFormatting>
  <conditionalFormatting sqref="D16:O16">
    <cfRule type="cellIs" dxfId="87" priority="17" stopIfTrue="1" operator="notEqual">
      <formula>D15-D17</formula>
    </cfRule>
  </conditionalFormatting>
  <conditionalFormatting sqref="D17:D19 D7:D13">
    <cfRule type="cellIs" dxfId="86" priority="16" stopIfTrue="1" operator="lessThan">
      <formula>0</formula>
    </cfRule>
  </conditionalFormatting>
  <conditionalFormatting sqref="D15">
    <cfRule type="cellIs" dxfId="85" priority="18" stopIfTrue="1" operator="lessThan">
      <formula>0</formula>
    </cfRule>
    <cfRule type="cellIs" dxfId="84" priority="19" stopIfTrue="1" operator="notEqual">
      <formula>D7+D8-D11-D14</formula>
    </cfRule>
  </conditionalFormatting>
  <conditionalFormatting sqref="D17:D19 D7:D13">
    <cfRule type="cellIs" dxfId="83" priority="15" stopIfTrue="1" operator="lessThan">
      <formula>0</formula>
    </cfRule>
  </conditionalFormatting>
  <conditionalFormatting sqref="E17:O19 E7:O13">
    <cfRule type="cellIs" dxfId="82" priority="9" stopIfTrue="1" operator="lessThan">
      <formula>0</formula>
    </cfRule>
  </conditionalFormatting>
  <conditionalFormatting sqref="E17:O19 E7:O13">
    <cfRule type="cellIs" dxfId="81" priority="8" stopIfTrue="1" operator="lessThan">
      <formula>0</formula>
    </cfRule>
  </conditionalFormatting>
  <conditionalFormatting sqref="D39:O39">
    <cfRule type="cellIs" dxfId="80" priority="2" operator="lessThan">
      <formula>-0.3</formula>
    </cfRule>
  </conditionalFormatting>
  <conditionalFormatting sqref="D43:O43">
    <cfRule type="cellIs" dxfId="79" priority="1" operator="greaterThan">
      <formula>0.3</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61" r:id="rId3" name="Drop Down 37">
              <controlPr defaultSize="0" autoLine="0" autoPict="0">
                <anchor moveWithCells="1">
                  <from>
                    <xdr:col>2</xdr:col>
                    <xdr:colOff>0</xdr:colOff>
                    <xdr:row>8</xdr:row>
                    <xdr:rowOff>19050</xdr:rowOff>
                  </from>
                  <to>
                    <xdr:col>2</xdr:col>
                    <xdr:colOff>0</xdr:colOff>
                    <xdr:row>9</xdr:row>
                    <xdr:rowOff>0</xdr:rowOff>
                  </to>
                </anchor>
              </controlPr>
            </control>
          </mc:Choice>
        </mc:AlternateContent>
        <mc:AlternateContent xmlns:mc="http://schemas.openxmlformats.org/markup-compatibility/2006">
          <mc:Choice Requires="x14">
            <control shapeId="1062" r:id="rId4" name="Drop Down 38">
              <controlPr defaultSize="0" autoLine="0" autoPict="0">
                <anchor moveWithCells="1">
                  <from>
                    <xdr:col>2</xdr:col>
                    <xdr:colOff>0</xdr:colOff>
                    <xdr:row>11</xdr:row>
                    <xdr:rowOff>19050</xdr:rowOff>
                  </from>
                  <to>
                    <xdr:col>2</xdr:col>
                    <xdr:colOff>0</xdr:colOff>
                    <xdr:row>12</xdr:row>
                    <xdr:rowOff>0</xdr:rowOff>
                  </to>
                </anchor>
              </controlPr>
            </control>
          </mc:Choice>
        </mc:AlternateContent>
        <mc:AlternateContent xmlns:mc="http://schemas.openxmlformats.org/markup-compatibility/2006">
          <mc:Choice Requires="x14">
            <control shapeId="1063" r:id="rId5" name="Drop Down 39">
              <controlPr defaultSize="0" autoLine="0" autoPict="0">
                <anchor moveWithCells="1">
                  <from>
                    <xdr:col>2</xdr:col>
                    <xdr:colOff>0</xdr:colOff>
                    <xdr:row>8</xdr:row>
                    <xdr:rowOff>19050</xdr:rowOff>
                  </from>
                  <to>
                    <xdr:col>2</xdr:col>
                    <xdr:colOff>0</xdr:colOff>
                    <xdr:row>9</xdr:row>
                    <xdr:rowOff>0</xdr:rowOff>
                  </to>
                </anchor>
              </controlPr>
            </control>
          </mc:Choice>
        </mc:AlternateContent>
        <mc:AlternateContent xmlns:mc="http://schemas.openxmlformats.org/markup-compatibility/2006">
          <mc:Choice Requires="x14">
            <control shapeId="1064" r:id="rId6" name="Drop Down 40">
              <controlPr defaultSize="0" autoLine="0" autoPict="0">
                <anchor moveWithCells="1">
                  <from>
                    <xdr:col>2</xdr:col>
                    <xdr:colOff>0</xdr:colOff>
                    <xdr:row>11</xdr:row>
                    <xdr:rowOff>19050</xdr:rowOff>
                  </from>
                  <to>
                    <xdr:col>2</xdr:col>
                    <xdr:colOff>0</xdr:colOff>
                    <xdr:row>12</xdr:row>
                    <xdr:rowOff>0</xdr:rowOff>
                  </to>
                </anchor>
              </controlPr>
            </control>
          </mc:Choice>
        </mc:AlternateContent>
        <mc:AlternateContent xmlns:mc="http://schemas.openxmlformats.org/markup-compatibility/2006">
          <mc:Choice Requires="x14">
            <control shapeId="1083" r:id="rId7" name="Drop Down 59">
              <controlPr defaultSize="0" autoLine="0" autoPict="0">
                <anchor moveWithCells="1">
                  <from>
                    <xdr:col>2</xdr:col>
                    <xdr:colOff>0</xdr:colOff>
                    <xdr:row>8</xdr:row>
                    <xdr:rowOff>19050</xdr:rowOff>
                  </from>
                  <to>
                    <xdr:col>2</xdr:col>
                    <xdr:colOff>0</xdr:colOff>
                    <xdr:row>9</xdr:row>
                    <xdr:rowOff>0</xdr:rowOff>
                  </to>
                </anchor>
              </controlPr>
            </control>
          </mc:Choice>
        </mc:AlternateContent>
        <mc:AlternateContent xmlns:mc="http://schemas.openxmlformats.org/markup-compatibility/2006">
          <mc:Choice Requires="x14">
            <control shapeId="1084" r:id="rId8" name="Drop Down 60">
              <controlPr defaultSize="0" autoLine="0" autoPict="0">
                <anchor moveWithCells="1">
                  <from>
                    <xdr:col>2</xdr:col>
                    <xdr:colOff>0</xdr:colOff>
                    <xdr:row>11</xdr:row>
                    <xdr:rowOff>19050</xdr:rowOff>
                  </from>
                  <to>
                    <xdr:col>2</xdr:col>
                    <xdr:colOff>0</xdr:colOff>
                    <xdr:row>12</xdr:row>
                    <xdr:rowOff>0</xdr:rowOff>
                  </to>
                </anchor>
              </controlPr>
            </control>
          </mc:Choice>
        </mc:AlternateContent>
        <mc:AlternateContent xmlns:mc="http://schemas.openxmlformats.org/markup-compatibility/2006">
          <mc:Choice Requires="x14">
            <control shapeId="1085" r:id="rId9" name="Drop Down 61">
              <controlPr defaultSize="0" autoLine="0" autoPict="0">
                <anchor moveWithCells="1">
                  <from>
                    <xdr:col>2</xdr:col>
                    <xdr:colOff>0</xdr:colOff>
                    <xdr:row>8</xdr:row>
                    <xdr:rowOff>19050</xdr:rowOff>
                  </from>
                  <to>
                    <xdr:col>2</xdr:col>
                    <xdr:colOff>0</xdr:colOff>
                    <xdr:row>9</xdr:row>
                    <xdr:rowOff>0</xdr:rowOff>
                  </to>
                </anchor>
              </controlPr>
            </control>
          </mc:Choice>
        </mc:AlternateContent>
        <mc:AlternateContent xmlns:mc="http://schemas.openxmlformats.org/markup-compatibility/2006">
          <mc:Choice Requires="x14">
            <control shapeId="1086" r:id="rId10" name="Drop Down 62">
              <controlPr defaultSize="0" autoLine="0" autoPict="0">
                <anchor moveWithCells="1">
                  <from>
                    <xdr:col>2</xdr:col>
                    <xdr:colOff>0</xdr:colOff>
                    <xdr:row>11</xdr:row>
                    <xdr:rowOff>19050</xdr:rowOff>
                  </from>
                  <to>
                    <xdr:col>2</xdr:col>
                    <xdr:colOff>0</xdr:colOff>
                    <xdr:row>12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47"/>
  <sheetViews>
    <sheetView topLeftCell="A4" workbookViewId="0">
      <selection activeCell="O19" sqref="O19"/>
    </sheetView>
  </sheetViews>
  <sheetFormatPr defaultRowHeight="15" x14ac:dyDescent="0.25"/>
  <cols>
    <col min="3" max="3" width="36.28515625" customWidth="1"/>
    <col min="4" max="4" width="18.7109375" customWidth="1"/>
    <col min="5" max="5" width="15" customWidth="1"/>
    <col min="6" max="7" width="13.7109375" customWidth="1"/>
    <col min="8" max="8" width="15.28515625" customWidth="1"/>
    <col min="9" max="9" width="14.7109375" customWidth="1"/>
    <col min="10" max="10" width="13.7109375" customWidth="1"/>
    <col min="11" max="11" width="15.28515625" customWidth="1"/>
    <col min="12" max="13" width="14" customWidth="1"/>
    <col min="14" max="15" width="14.28515625" customWidth="1"/>
  </cols>
  <sheetData>
    <row r="1" spans="2:15" x14ac:dyDescent="0.25">
      <c r="B1" s="1"/>
      <c r="C1" s="2" t="s">
        <v>0</v>
      </c>
      <c r="D1" s="47" t="s">
        <v>1</v>
      </c>
      <c r="E1" s="47"/>
      <c r="F1" s="47"/>
      <c r="G1" s="47"/>
      <c r="H1" s="47"/>
      <c r="I1" s="47"/>
      <c r="J1" s="47"/>
      <c r="K1" s="47"/>
      <c r="L1" s="47"/>
      <c r="M1" s="47"/>
      <c r="N1" s="47"/>
      <c r="O1" s="47"/>
    </row>
    <row r="2" spans="2:15" x14ac:dyDescent="0.25">
      <c r="B2" s="4"/>
      <c r="C2" s="5" t="s">
        <v>2</v>
      </c>
      <c r="D2" s="48" t="s">
        <v>30</v>
      </c>
      <c r="E2" s="48" t="s">
        <v>31</v>
      </c>
      <c r="F2" s="48" t="s">
        <v>32</v>
      </c>
      <c r="G2" s="48" t="s">
        <v>33</v>
      </c>
      <c r="H2" s="48" t="s">
        <v>34</v>
      </c>
      <c r="I2" s="48" t="s">
        <v>35</v>
      </c>
      <c r="J2" s="48" t="s">
        <v>36</v>
      </c>
      <c r="K2" s="48" t="s">
        <v>37</v>
      </c>
      <c r="L2" s="48" t="s">
        <v>38</v>
      </c>
      <c r="M2" s="48" t="s">
        <v>39</v>
      </c>
      <c r="N2" s="48" t="s">
        <v>40</v>
      </c>
      <c r="O2" s="48" t="s">
        <v>41</v>
      </c>
    </row>
    <row r="3" spans="2:15" x14ac:dyDescent="0.25">
      <c r="B3" s="4"/>
      <c r="C3" s="7" t="s">
        <v>3</v>
      </c>
      <c r="D3" s="47">
        <v>2016</v>
      </c>
      <c r="E3" s="47">
        <v>2016</v>
      </c>
      <c r="F3" s="47">
        <v>2016</v>
      </c>
      <c r="G3" s="47">
        <v>2016</v>
      </c>
      <c r="H3" s="47">
        <v>2016</v>
      </c>
      <c r="I3" s="47">
        <v>2016</v>
      </c>
      <c r="J3" s="47">
        <v>2016</v>
      </c>
      <c r="K3" s="47">
        <v>2016</v>
      </c>
      <c r="L3" s="47">
        <v>2016</v>
      </c>
      <c r="M3" s="47">
        <v>2016</v>
      </c>
      <c r="N3" s="47">
        <v>2016</v>
      </c>
      <c r="O3" s="47">
        <v>2016</v>
      </c>
    </row>
    <row r="4" spans="2:15" x14ac:dyDescent="0.25">
      <c r="B4" s="4"/>
      <c r="C4" s="4"/>
      <c r="D4" s="9"/>
    </row>
    <row r="5" spans="2:15" ht="51.75" customHeight="1" x14ac:dyDescent="0.25">
      <c r="B5" s="10"/>
      <c r="C5" s="11"/>
      <c r="D5" s="12" t="s">
        <v>29</v>
      </c>
      <c r="E5" s="12" t="s">
        <v>29</v>
      </c>
      <c r="F5" s="12" t="s">
        <v>29</v>
      </c>
      <c r="G5" s="12" t="s">
        <v>29</v>
      </c>
      <c r="H5" s="12" t="s">
        <v>29</v>
      </c>
      <c r="I5" s="12" t="s">
        <v>29</v>
      </c>
      <c r="J5" s="12" t="s">
        <v>29</v>
      </c>
      <c r="K5" s="12" t="s">
        <v>29</v>
      </c>
      <c r="L5" s="12" t="s">
        <v>29</v>
      </c>
      <c r="M5" s="12" t="s">
        <v>29</v>
      </c>
      <c r="N5" s="12" t="s">
        <v>29</v>
      </c>
      <c r="O5" s="12" t="s">
        <v>29</v>
      </c>
    </row>
    <row r="6" spans="2:15" x14ac:dyDescent="0.25">
      <c r="B6" s="13"/>
      <c r="C6" s="14"/>
      <c r="D6" s="41" t="s">
        <v>28</v>
      </c>
      <c r="E6" s="41" t="s">
        <v>28</v>
      </c>
      <c r="F6" s="41" t="s">
        <v>28</v>
      </c>
      <c r="G6" s="41" t="s">
        <v>28</v>
      </c>
      <c r="H6" s="41" t="s">
        <v>28</v>
      </c>
      <c r="I6" s="41" t="s">
        <v>28</v>
      </c>
      <c r="J6" s="41" t="s">
        <v>28</v>
      </c>
      <c r="K6" s="41" t="s">
        <v>28</v>
      </c>
      <c r="L6" s="41" t="s">
        <v>28</v>
      </c>
      <c r="M6" s="41" t="s">
        <v>28</v>
      </c>
      <c r="N6" s="41" t="s">
        <v>28</v>
      </c>
      <c r="O6" s="41" t="s">
        <v>28</v>
      </c>
    </row>
    <row r="7" spans="2:15" x14ac:dyDescent="0.25">
      <c r="B7" s="65" t="s">
        <v>6</v>
      </c>
      <c r="C7" s="66"/>
      <c r="D7" s="43">
        <v>3506.9855670000002</v>
      </c>
      <c r="E7" s="43">
        <v>3056.864591</v>
      </c>
      <c r="F7" s="43">
        <v>2452.671057</v>
      </c>
      <c r="G7" s="43">
        <v>2317.5823460000001</v>
      </c>
      <c r="H7" s="43">
        <v>2320.4743760000001</v>
      </c>
      <c r="I7" s="43">
        <v>2117.0704110000001</v>
      </c>
      <c r="J7" s="43">
        <v>2236.5558350000001</v>
      </c>
      <c r="K7" s="43">
        <v>2142.6596209999998</v>
      </c>
      <c r="L7" s="43">
        <v>2092.5459430000001</v>
      </c>
      <c r="M7" s="43">
        <v>2114.962814</v>
      </c>
      <c r="N7" s="43">
        <v>2163.8828600000002</v>
      </c>
      <c r="O7" s="43">
        <v>1816.2554399999999</v>
      </c>
    </row>
    <row r="8" spans="2:15" x14ac:dyDescent="0.25">
      <c r="B8" s="67" t="s">
        <v>7</v>
      </c>
      <c r="C8" s="68"/>
      <c r="D8" s="44">
        <v>12735.19658</v>
      </c>
      <c r="E8" s="44">
        <v>12465.38322</v>
      </c>
      <c r="F8" s="44">
        <v>10940.041477000001</v>
      </c>
      <c r="G8" s="44">
        <v>10940.041477000001</v>
      </c>
      <c r="H8" s="44">
        <v>13462.565199999999</v>
      </c>
      <c r="I8" s="44">
        <v>13466.140090000001</v>
      </c>
      <c r="J8" s="44">
        <v>13386.762000000001</v>
      </c>
      <c r="K8" s="44">
        <v>13685.08972</v>
      </c>
      <c r="L8" s="44">
        <v>13560.703287</v>
      </c>
      <c r="M8" s="44">
        <v>13778.198398</v>
      </c>
      <c r="N8" s="44">
        <v>13447.915580000001</v>
      </c>
      <c r="O8" s="44">
        <v>13061.3153</v>
      </c>
    </row>
    <row r="9" spans="2:15" x14ac:dyDescent="0.25">
      <c r="B9" s="21" t="s">
        <v>8</v>
      </c>
      <c r="C9" s="19"/>
      <c r="D9" s="44">
        <v>0</v>
      </c>
      <c r="E9" s="44">
        <v>0</v>
      </c>
      <c r="F9" s="44">
        <v>0</v>
      </c>
      <c r="G9" s="44">
        <v>0</v>
      </c>
      <c r="H9" s="44">
        <v>0</v>
      </c>
      <c r="I9" s="44">
        <v>0</v>
      </c>
      <c r="J9" s="44">
        <v>0</v>
      </c>
      <c r="K9" s="44">
        <v>0</v>
      </c>
      <c r="L9" s="44">
        <v>0</v>
      </c>
      <c r="M9" s="44">
        <v>0</v>
      </c>
      <c r="N9" s="44">
        <v>0</v>
      </c>
      <c r="O9" s="44">
        <v>0</v>
      </c>
    </row>
    <row r="10" spans="2:15" x14ac:dyDescent="0.25">
      <c r="B10" s="21" t="s">
        <v>9</v>
      </c>
      <c r="C10" s="19"/>
      <c r="D10" s="44">
        <v>12735.19658</v>
      </c>
      <c r="E10" s="44">
        <v>12465.38322</v>
      </c>
      <c r="F10" s="44">
        <v>10940.041477000001</v>
      </c>
      <c r="G10" s="44">
        <v>10940.041477000001</v>
      </c>
      <c r="H10" s="44">
        <v>13462.565199999999</v>
      </c>
      <c r="I10" s="44">
        <v>13466.140090000001</v>
      </c>
      <c r="J10" s="44">
        <v>13386.762000000001</v>
      </c>
      <c r="K10" s="44">
        <v>13685.08972</v>
      </c>
      <c r="L10" s="44">
        <v>13560.703287</v>
      </c>
      <c r="M10" s="44">
        <v>13778.198398</v>
      </c>
      <c r="N10" s="44">
        <v>13447.915580000001</v>
      </c>
      <c r="O10" s="44">
        <v>13061.3153</v>
      </c>
    </row>
    <row r="11" spans="2:15" x14ac:dyDescent="0.25">
      <c r="B11" s="18" t="s">
        <v>10</v>
      </c>
      <c r="C11" s="19"/>
      <c r="D11" s="43">
        <v>0</v>
      </c>
      <c r="E11" s="43">
        <v>0</v>
      </c>
      <c r="F11" s="43">
        <v>0</v>
      </c>
      <c r="G11" s="43">
        <v>0</v>
      </c>
      <c r="H11" s="43">
        <v>0</v>
      </c>
      <c r="I11" s="43">
        <v>0</v>
      </c>
      <c r="J11" s="43">
        <v>0</v>
      </c>
      <c r="K11" s="43">
        <v>0</v>
      </c>
      <c r="L11" s="43">
        <v>0</v>
      </c>
      <c r="M11" s="43">
        <v>0</v>
      </c>
      <c r="N11" s="43">
        <v>0</v>
      </c>
      <c r="O11" s="43">
        <v>0</v>
      </c>
    </row>
    <row r="12" spans="2:15" x14ac:dyDescent="0.25">
      <c r="B12" s="21" t="s">
        <v>8</v>
      </c>
      <c r="C12" s="19"/>
      <c r="D12" s="43">
        <v>0</v>
      </c>
      <c r="E12" s="43">
        <v>0</v>
      </c>
      <c r="F12" s="43">
        <v>0</v>
      </c>
      <c r="G12" s="43">
        <v>0</v>
      </c>
      <c r="H12" s="43">
        <v>0</v>
      </c>
      <c r="I12" s="43">
        <v>0</v>
      </c>
      <c r="J12" s="43">
        <v>0</v>
      </c>
      <c r="K12" s="43">
        <v>0</v>
      </c>
      <c r="L12" s="43">
        <v>0</v>
      </c>
      <c r="M12" s="43">
        <v>0</v>
      </c>
      <c r="N12" s="43">
        <v>0</v>
      </c>
      <c r="O12" s="43">
        <v>0</v>
      </c>
    </row>
    <row r="13" spans="2:15" x14ac:dyDescent="0.25">
      <c r="B13" s="21" t="s">
        <v>9</v>
      </c>
      <c r="C13" s="19"/>
      <c r="D13" s="43">
        <v>0</v>
      </c>
      <c r="E13" s="43">
        <v>0</v>
      </c>
      <c r="F13" s="43">
        <v>0</v>
      </c>
      <c r="G13" s="43">
        <v>0</v>
      </c>
      <c r="H13" s="43">
        <v>0</v>
      </c>
      <c r="I13" s="43">
        <v>0</v>
      </c>
      <c r="J13" s="43">
        <v>0</v>
      </c>
      <c r="K13" s="43">
        <v>0</v>
      </c>
      <c r="L13" s="43">
        <v>0</v>
      </c>
      <c r="M13" s="43">
        <v>0</v>
      </c>
      <c r="N13" s="43">
        <v>0</v>
      </c>
      <c r="O13" s="43">
        <v>0</v>
      </c>
    </row>
    <row r="14" spans="2:15" x14ac:dyDescent="0.25">
      <c r="B14" s="67" t="s">
        <v>11</v>
      </c>
      <c r="C14" s="68"/>
      <c r="D14" s="43">
        <v>12.511411000000001</v>
      </c>
      <c r="E14" s="43">
        <v>1.7324630000000001</v>
      </c>
      <c r="F14" s="43">
        <v>-36.254393999999998</v>
      </c>
      <c r="G14" s="43">
        <v>2.3245939999999998</v>
      </c>
      <c r="H14" s="43">
        <v>-1.9205479999999999</v>
      </c>
      <c r="I14" s="43">
        <v>-1.861615</v>
      </c>
      <c r="J14" s="43">
        <v>8.1946359999999991</v>
      </c>
      <c r="K14" s="43">
        <v>12.710887</v>
      </c>
      <c r="L14" s="43">
        <v>4.3336389999999998</v>
      </c>
      <c r="M14" s="43">
        <v>195.64817300000001</v>
      </c>
      <c r="N14" s="43">
        <v>-64.316867999999999</v>
      </c>
      <c r="O14" s="43">
        <v>105.68194800000001</v>
      </c>
    </row>
    <row r="15" spans="2:15" x14ac:dyDescent="0.25">
      <c r="B15" s="65" t="s">
        <v>12</v>
      </c>
      <c r="C15" s="66"/>
      <c r="D15" s="45">
        <v>16229.670736</v>
      </c>
      <c r="E15" s="45">
        <v>15520.515347999999</v>
      </c>
      <c r="F15" s="45">
        <v>13428.966928</v>
      </c>
      <c r="G15" s="45">
        <v>13255.299229000002</v>
      </c>
      <c r="H15" s="45">
        <v>15784.960123999999</v>
      </c>
      <c r="I15" s="45">
        <v>15585.072116000001</v>
      </c>
      <c r="J15" s="45">
        <v>15615.123199000001</v>
      </c>
      <c r="K15" s="45">
        <v>15815.038454</v>
      </c>
      <c r="L15" s="45">
        <v>15648.915591000001</v>
      </c>
      <c r="M15" s="45">
        <v>15697.513039000001</v>
      </c>
      <c r="N15" s="45">
        <v>15676.115308</v>
      </c>
      <c r="O15" s="45">
        <v>14771.888792</v>
      </c>
    </row>
    <row r="16" spans="2:15" x14ac:dyDescent="0.25">
      <c r="B16" s="65" t="s">
        <v>13</v>
      </c>
      <c r="C16" s="66"/>
      <c r="D16" s="43">
        <v>-73.243168999999398</v>
      </c>
      <c r="E16" s="43">
        <v>-82.991111999999703</v>
      </c>
      <c r="F16" s="43">
        <v>-278.53779199999917</v>
      </c>
      <c r="G16" s="43">
        <v>1811.8952849999987</v>
      </c>
      <c r="H16" s="43">
        <v>-60.797747999999046</v>
      </c>
      <c r="I16" s="43">
        <v>-126.02656500000194</v>
      </c>
      <c r="J16" s="43">
        <v>-179.4264000000021</v>
      </c>
      <c r="K16" s="43">
        <v>-155.33822899999905</v>
      </c>
      <c r="L16" s="43">
        <v>-96.733778000001621</v>
      </c>
      <c r="M16" s="43">
        <v>-87.496190000001661</v>
      </c>
      <c r="N16" s="43">
        <v>-61.947336000001087</v>
      </c>
      <c r="O16" s="43">
        <v>-72.33495000000039</v>
      </c>
    </row>
    <row r="17" spans="2:15" x14ac:dyDescent="0.25">
      <c r="B17" s="24" t="s">
        <v>14</v>
      </c>
      <c r="C17" s="19"/>
      <c r="D17" s="43">
        <v>16156.427567000001</v>
      </c>
      <c r="E17" s="43">
        <v>15437.524235999999</v>
      </c>
      <c r="F17" s="43">
        <v>13150.429136000001</v>
      </c>
      <c r="G17" s="43">
        <v>15067.194514000001</v>
      </c>
      <c r="H17" s="43">
        <v>15724.162376</v>
      </c>
      <c r="I17" s="43">
        <v>15459.045550999999</v>
      </c>
      <c r="J17" s="43">
        <v>15435.696798999999</v>
      </c>
      <c r="K17" s="43">
        <v>15659.700225000001</v>
      </c>
      <c r="L17" s="43">
        <v>15552.181812999999</v>
      </c>
      <c r="M17" s="43">
        <v>15610.016849</v>
      </c>
      <c r="N17" s="43">
        <v>15614.167971999999</v>
      </c>
      <c r="O17" s="43">
        <v>14699.553841999999</v>
      </c>
    </row>
    <row r="18" spans="2:15" x14ac:dyDescent="0.25">
      <c r="B18" s="25" t="s">
        <v>15</v>
      </c>
      <c r="C18" s="19"/>
      <c r="D18" s="42">
        <v>1747.9780000000001</v>
      </c>
      <c r="E18" s="42">
        <v>934.39300000000003</v>
      </c>
      <c r="F18" s="42">
        <v>1719.4069999999999</v>
      </c>
      <c r="G18" s="42">
        <v>1028.086</v>
      </c>
      <c r="H18" s="42">
        <v>1121.3920000000001</v>
      </c>
      <c r="I18" s="42">
        <v>923.78700000000003</v>
      </c>
      <c r="J18" s="42">
        <v>1035.2470000000001</v>
      </c>
      <c r="K18" s="42">
        <v>939.75199999999995</v>
      </c>
      <c r="L18" s="42">
        <v>899.87599999999998</v>
      </c>
      <c r="M18" s="42">
        <v>907.88099999999997</v>
      </c>
      <c r="N18" s="42">
        <v>823.08600000000001</v>
      </c>
      <c r="O18" s="42">
        <v>878.976</v>
      </c>
    </row>
    <row r="19" spans="2:15" x14ac:dyDescent="0.25">
      <c r="B19" s="16" t="s">
        <v>16</v>
      </c>
      <c r="C19" s="19"/>
      <c r="D19" s="43">
        <v>192.994744</v>
      </c>
      <c r="E19" s="43">
        <v>194.72559100000001</v>
      </c>
      <c r="F19" s="43">
        <v>158.48223400000001</v>
      </c>
      <c r="G19" s="43">
        <v>160.80797699999999</v>
      </c>
      <c r="H19" s="43">
        <v>158.88589300000001</v>
      </c>
      <c r="I19" s="43">
        <v>182.735941</v>
      </c>
      <c r="J19" s="43">
        <v>190.930151</v>
      </c>
      <c r="K19" s="43">
        <v>203.64030199999999</v>
      </c>
      <c r="L19" s="43">
        <v>207.97008600000001</v>
      </c>
      <c r="M19" s="43">
        <v>403.61579599999999</v>
      </c>
      <c r="N19" s="43">
        <v>339.29288300000002</v>
      </c>
      <c r="O19" s="43">
        <v>444.98692199999999</v>
      </c>
    </row>
    <row r="20" spans="2:15" hidden="1" x14ac:dyDescent="0.25">
      <c r="B20" s="26" t="s">
        <v>17</v>
      </c>
      <c r="C20" s="26"/>
      <c r="D20" s="27"/>
    </row>
    <row r="21" spans="2:15" hidden="1" x14ac:dyDescent="0.25">
      <c r="B21" s="26" t="s">
        <v>18</v>
      </c>
      <c r="C21" s="26"/>
      <c r="D21" s="27"/>
    </row>
    <row r="22" spans="2:15" hidden="1" x14ac:dyDescent="0.25">
      <c r="B22" s="26" t="s">
        <v>19</v>
      </c>
      <c r="C22" s="26"/>
      <c r="D22" s="27"/>
    </row>
    <row r="23" spans="2:15" hidden="1" x14ac:dyDescent="0.25">
      <c r="B23" s="27"/>
      <c r="C23" s="27"/>
      <c r="D23" s="27" t="s">
        <v>20</v>
      </c>
    </row>
    <row r="24" spans="2:15" hidden="1" x14ac:dyDescent="0.25">
      <c r="B24" s="28" t="s">
        <v>21</v>
      </c>
      <c r="C24" s="27"/>
      <c r="D24" s="27"/>
    </row>
    <row r="25" spans="2:15" ht="17.25" hidden="1" x14ac:dyDescent="0.25">
      <c r="B25" s="29" t="s">
        <v>22</v>
      </c>
      <c r="C25" s="30"/>
      <c r="D25" s="31" t="s">
        <v>23</v>
      </c>
    </row>
    <row r="26" spans="2:15" hidden="1" x14ac:dyDescent="0.25">
      <c r="B26" s="32" t="s">
        <v>24</v>
      </c>
      <c r="C26" s="30"/>
      <c r="D26" s="33"/>
    </row>
    <row r="27" spans="2:15" hidden="1" x14ac:dyDescent="0.25">
      <c r="B27" s="34"/>
      <c r="C27" s="35"/>
      <c r="D27" s="27"/>
    </row>
    <row r="28" spans="2:15" hidden="1" x14ac:dyDescent="0.25">
      <c r="B28" s="34"/>
      <c r="C28" s="35"/>
      <c r="D28" s="35" t="s">
        <v>25</v>
      </c>
    </row>
    <row r="29" spans="2:15" hidden="1" x14ac:dyDescent="0.25">
      <c r="B29" s="27"/>
      <c r="C29" s="27"/>
      <c r="D29" s="35" t="s">
        <v>26</v>
      </c>
    </row>
    <row r="30" spans="2:15" hidden="1" x14ac:dyDescent="0.25">
      <c r="B30" s="27"/>
      <c r="C30" s="27"/>
      <c r="D30" s="36"/>
    </row>
    <row r="31" spans="2:15" x14ac:dyDescent="0.25">
      <c r="B31" s="27"/>
      <c r="C31" s="27"/>
      <c r="D31" s="36"/>
    </row>
    <row r="32" spans="2:15" x14ac:dyDescent="0.25">
      <c r="B32" s="27"/>
      <c r="C32" s="27"/>
      <c r="D32" s="36"/>
    </row>
    <row r="33" spans="2:15" x14ac:dyDescent="0.25">
      <c r="B33" s="28" t="s">
        <v>27</v>
      </c>
      <c r="C33" s="27"/>
      <c r="D33" s="27"/>
    </row>
    <row r="34" spans="2:15" ht="17.25" x14ac:dyDescent="0.25">
      <c r="B34" s="37" t="s">
        <v>22</v>
      </c>
      <c r="C34" s="38"/>
      <c r="D34" s="39" t="s">
        <v>23</v>
      </c>
    </row>
    <row r="35" spans="2:15" x14ac:dyDescent="0.25">
      <c r="B35" s="40" t="s">
        <v>24</v>
      </c>
      <c r="C35" s="38"/>
      <c r="D35" s="33"/>
      <c r="F35">
        <v>1111</v>
      </c>
    </row>
    <row r="36" spans="2:15" x14ac:dyDescent="0.25">
      <c r="F36" s="49"/>
    </row>
    <row r="39" spans="2:15" x14ac:dyDescent="0.25">
      <c r="B39" s="46" t="s">
        <v>50</v>
      </c>
      <c r="C39" s="46"/>
      <c r="D39" s="46"/>
      <c r="E39" s="46"/>
      <c r="F39" s="46"/>
      <c r="G39" s="46"/>
      <c r="H39" s="46"/>
      <c r="I39" s="46"/>
      <c r="J39" s="46"/>
      <c r="K39" s="46"/>
      <c r="L39" s="46"/>
      <c r="M39" s="46"/>
      <c r="N39" s="46"/>
      <c r="O39" s="46"/>
    </row>
    <row r="40" spans="2:15" x14ac:dyDescent="0.25">
      <c r="B40" s="74" t="s">
        <v>44</v>
      </c>
      <c r="C40" s="75"/>
      <c r="D40" s="51">
        <f>D16/D15</f>
        <v>-4.5129177413029313E-3</v>
      </c>
      <c r="E40" s="51">
        <f t="shared" ref="E40:O40" si="0">E16/E15</f>
        <v>-5.3471879083379845E-3</v>
      </c>
      <c r="F40" s="51">
        <f t="shared" si="0"/>
        <v>-2.0741565117658855E-2</v>
      </c>
      <c r="G40" s="51">
        <f t="shared" si="0"/>
        <v>0.13669214505817615</v>
      </c>
      <c r="H40" s="51">
        <f t="shared" si="0"/>
        <v>-3.8516250609692735E-3</v>
      </c>
      <c r="I40" s="51">
        <f t="shared" si="0"/>
        <v>-8.0863639296619039E-3</v>
      </c>
      <c r="J40" s="51">
        <f t="shared" si="0"/>
        <v>-1.1490552953914103E-2</v>
      </c>
      <c r="K40" s="51">
        <f t="shared" si="0"/>
        <v>-9.8221847168958546E-3</v>
      </c>
      <c r="L40" s="51">
        <f t="shared" si="0"/>
        <v>-6.1815004009373739E-3</v>
      </c>
      <c r="M40" s="51">
        <f t="shared" si="0"/>
        <v>-5.5738886652057559E-3</v>
      </c>
      <c r="N40" s="51">
        <f t="shared" si="0"/>
        <v>-3.9517019862942366E-3</v>
      </c>
      <c r="O40" s="51">
        <f t="shared" si="0"/>
        <v>-4.8967976281526554E-3</v>
      </c>
    </row>
    <row r="41" spans="2:15" x14ac:dyDescent="0.25">
      <c r="B41" s="72"/>
      <c r="C41" s="73"/>
      <c r="D41" s="53"/>
      <c r="E41" s="53"/>
      <c r="F41" s="53"/>
      <c r="G41" s="53"/>
      <c r="H41" s="53"/>
      <c r="I41" s="53"/>
      <c r="J41" s="53"/>
      <c r="K41" s="53"/>
      <c r="L41" s="53"/>
      <c r="M41" s="53"/>
      <c r="N41" s="53"/>
      <c r="O41" s="53"/>
    </row>
    <row r="42" spans="2:15" x14ac:dyDescent="0.25">
      <c r="B42" s="74" t="s">
        <v>47</v>
      </c>
      <c r="C42" s="75"/>
      <c r="D42" s="52">
        <f>D19-'terajoules 2015'!O19</f>
        <v>12.512219999999985</v>
      </c>
      <c r="E42" s="52">
        <f>E19-D19</f>
        <v>1.7308470000000113</v>
      </c>
      <c r="F42" s="52">
        <f t="shared" ref="F42:O42" si="1">F19-E19</f>
        <v>-36.243357000000003</v>
      </c>
      <c r="G42" s="52">
        <f t="shared" si="1"/>
        <v>2.3257429999999886</v>
      </c>
      <c r="H42" s="52">
        <f t="shared" si="1"/>
        <v>-1.9220839999999839</v>
      </c>
      <c r="I42" s="52">
        <f t="shared" si="1"/>
        <v>23.850047999999987</v>
      </c>
      <c r="J42" s="52">
        <f t="shared" si="1"/>
        <v>8.1942099999999982</v>
      </c>
      <c r="K42" s="52">
        <f t="shared" si="1"/>
        <v>12.710150999999996</v>
      </c>
      <c r="L42" s="52">
        <f t="shared" si="1"/>
        <v>4.3297840000000178</v>
      </c>
      <c r="M42" s="52">
        <f t="shared" si="1"/>
        <v>195.64570999999998</v>
      </c>
      <c r="N42" s="52">
        <f t="shared" si="1"/>
        <v>-64.322912999999971</v>
      </c>
      <c r="O42" s="52">
        <f t="shared" si="1"/>
        <v>105.69403899999998</v>
      </c>
    </row>
    <row r="43" spans="2:15" x14ac:dyDescent="0.25">
      <c r="B43" s="74" t="s">
        <v>48</v>
      </c>
      <c r="C43" s="75"/>
      <c r="D43" s="52">
        <f>D42-D14</f>
        <v>8.089999999842945E-4</v>
      </c>
      <c r="E43" s="52">
        <f>E42-E14</f>
        <v>-1.6159999999887376E-3</v>
      </c>
      <c r="F43" s="52">
        <f t="shared" ref="F43:O43" si="2">F42-F14</f>
        <v>1.1036999999994634E-2</v>
      </c>
      <c r="G43" s="52">
        <f t="shared" si="2"/>
        <v>1.1489999999887424E-3</v>
      </c>
      <c r="H43" s="52">
        <f t="shared" si="2"/>
        <v>-1.5359999999839946E-3</v>
      </c>
      <c r="I43" s="52">
        <f t="shared" si="2"/>
        <v>25.711662999999987</v>
      </c>
      <c r="J43" s="52">
        <f t="shared" si="2"/>
        <v>-4.2600000000092564E-4</v>
      </c>
      <c r="K43" s="52">
        <f t="shared" si="2"/>
        <v>-7.360000000034006E-4</v>
      </c>
      <c r="L43" s="52">
        <f t="shared" si="2"/>
        <v>-3.8549999999819562E-3</v>
      </c>
      <c r="M43" s="52">
        <f t="shared" si="2"/>
        <v>-2.4630000000342989E-3</v>
      </c>
      <c r="N43" s="52">
        <f t="shared" si="2"/>
        <v>-6.0449999999718784E-3</v>
      </c>
      <c r="O43" s="52">
        <f t="shared" si="2"/>
        <v>1.2090999999969654E-2</v>
      </c>
    </row>
    <row r="44" spans="2:15" x14ac:dyDescent="0.25">
      <c r="B44" s="74" t="s">
        <v>49</v>
      </c>
      <c r="C44" s="75"/>
      <c r="D44" s="56">
        <f>D43/D42</f>
        <v>6.4656791519354317E-5</v>
      </c>
      <c r="E44" s="56">
        <f>E43/E42</f>
        <v>-9.336469370133391E-4</v>
      </c>
      <c r="F44" s="56">
        <f t="shared" ref="F44:O44" si="3">F43/F42</f>
        <v>-3.0452477125655425E-4</v>
      </c>
      <c r="G44" s="56">
        <f t="shared" si="3"/>
        <v>4.9403566945649109E-4</v>
      </c>
      <c r="H44" s="56">
        <f t="shared" si="3"/>
        <v>7.9913260813991866E-4</v>
      </c>
      <c r="I44" s="56">
        <f t="shared" si="3"/>
        <v>1.0780549791765619</v>
      </c>
      <c r="J44" s="56">
        <f t="shared" si="3"/>
        <v>-5.1987928061512428E-5</v>
      </c>
      <c r="K44" s="56">
        <f t="shared" si="3"/>
        <v>-5.7906471764450385E-5</v>
      </c>
      <c r="L44" s="56">
        <f t="shared" si="3"/>
        <v>-8.9034464536381962E-4</v>
      </c>
      <c r="M44" s="56">
        <f t="shared" si="3"/>
        <v>-1.2589082582154749E-5</v>
      </c>
      <c r="N44" s="56">
        <f t="shared" si="3"/>
        <v>9.3978952725164684E-5</v>
      </c>
      <c r="O44" s="56">
        <f t="shared" si="3"/>
        <v>1.1439623383083749E-4</v>
      </c>
    </row>
    <row r="45" spans="2:15" x14ac:dyDescent="0.25">
      <c r="B45" s="72"/>
      <c r="C45" s="73"/>
      <c r="D45" s="53"/>
      <c r="E45" s="53"/>
      <c r="F45" s="53"/>
      <c r="G45" s="53"/>
      <c r="H45" s="53"/>
      <c r="I45" s="53"/>
      <c r="J45" s="53"/>
      <c r="K45" s="53"/>
      <c r="L45" s="53"/>
      <c r="M45" s="53"/>
      <c r="N45" s="53"/>
      <c r="O45" s="53"/>
    </row>
    <row r="46" spans="2:15" x14ac:dyDescent="0.25">
      <c r="B46" s="74" t="s">
        <v>46</v>
      </c>
      <c r="C46" s="75"/>
      <c r="D46" s="56">
        <f>(D7-'terajoules 2015'!O7)/'terajoules 2015'!O7</f>
        <v>-0.12431158849920079</v>
      </c>
      <c r="E46" s="56">
        <f>(E7-D7)/D7</f>
        <v>-0.12834982277530432</v>
      </c>
      <c r="F46" s="56">
        <f t="shared" ref="F46:O46" si="4">(F7-E7)/E7</f>
        <v>-0.19765138952469877</v>
      </c>
      <c r="G46" s="56">
        <f t="shared" si="4"/>
        <v>-5.5078201626122043E-2</v>
      </c>
      <c r="H46" s="56">
        <f t="shared" si="4"/>
        <v>1.2478650456547692E-3</v>
      </c>
      <c r="I46" s="56">
        <f t="shared" si="4"/>
        <v>-8.7656199570117541E-2</v>
      </c>
      <c r="J46" s="56">
        <f t="shared" si="4"/>
        <v>5.6439041129274919E-2</v>
      </c>
      <c r="K46" s="56">
        <f t="shared" si="4"/>
        <v>-4.1982503870734052E-2</v>
      </c>
      <c r="L46" s="56">
        <f t="shared" si="4"/>
        <v>-2.3388538948902755E-2</v>
      </c>
      <c r="M46" s="56">
        <f t="shared" si="4"/>
        <v>1.071272584240694E-2</v>
      </c>
      <c r="N46" s="56">
        <f t="shared" si="4"/>
        <v>2.3130452070444858E-2</v>
      </c>
      <c r="O46" s="56">
        <f t="shared" si="4"/>
        <v>-0.1606498329581483</v>
      </c>
    </row>
    <row r="47" spans="2:15" x14ac:dyDescent="0.25">
      <c r="B47" s="74" t="s">
        <v>51</v>
      </c>
      <c r="C47" s="75"/>
      <c r="D47" s="56">
        <f>(D17-'terajoules 2015'!O17)/'terajoules 2015'!O17</f>
        <v>-4.1817322733388618E-2</v>
      </c>
      <c r="E47" s="56">
        <f>(E17-D17)/D17</f>
        <v>-4.4496428930141926E-2</v>
      </c>
      <c r="F47" s="56">
        <f t="shared" ref="F47:O47" si="5">(F17-E17)/E17</f>
        <v>-0.1481516767220056</v>
      </c>
      <c r="G47" s="56">
        <f t="shared" si="5"/>
        <v>0.1457568690859489</v>
      </c>
      <c r="H47" s="56">
        <f t="shared" si="5"/>
        <v>4.3602534060973593E-2</v>
      </c>
      <c r="I47" s="56">
        <f t="shared" si="5"/>
        <v>-1.6860473623997445E-2</v>
      </c>
      <c r="J47" s="56">
        <f t="shared" si="5"/>
        <v>-1.5103618087527735E-3</v>
      </c>
      <c r="K47" s="56">
        <f t="shared" si="5"/>
        <v>1.4512038485655741E-2</v>
      </c>
      <c r="L47" s="56">
        <f t="shared" si="5"/>
        <v>-6.8659304108742132E-3</v>
      </c>
      <c r="M47" s="56">
        <f t="shared" si="5"/>
        <v>3.7187731403484719E-3</v>
      </c>
      <c r="N47" s="56">
        <f t="shared" si="5"/>
        <v>2.6592687504149428E-4</v>
      </c>
      <c r="O47" s="56">
        <f t="shared" si="5"/>
        <v>-5.8575912058851008E-2</v>
      </c>
    </row>
  </sheetData>
  <mergeCells count="13">
    <mergeCell ref="B46:C46"/>
    <mergeCell ref="B47:C47"/>
    <mergeCell ref="B41:C41"/>
    <mergeCell ref="B45:C45"/>
    <mergeCell ref="B40:C40"/>
    <mergeCell ref="B42:C42"/>
    <mergeCell ref="B43:C43"/>
    <mergeCell ref="B44:C44"/>
    <mergeCell ref="B7:C7"/>
    <mergeCell ref="B8:C8"/>
    <mergeCell ref="B14:C14"/>
    <mergeCell ref="B15:C15"/>
    <mergeCell ref="B16:C16"/>
  </mergeCells>
  <conditionalFormatting sqref="D16:O16">
    <cfRule type="cellIs" dxfId="78" priority="16" stopIfTrue="1" operator="notEqual">
      <formula>D15-D17</formula>
    </cfRule>
  </conditionalFormatting>
  <conditionalFormatting sqref="D17:D19 D7:D13">
    <cfRule type="cellIs" dxfId="77" priority="15" stopIfTrue="1" operator="lessThan">
      <formula>0</formula>
    </cfRule>
  </conditionalFormatting>
  <conditionalFormatting sqref="D15:O15">
    <cfRule type="cellIs" dxfId="76" priority="17" stopIfTrue="1" operator="lessThan">
      <formula>0</formula>
    </cfRule>
    <cfRule type="cellIs" dxfId="75" priority="18" stopIfTrue="1" operator="notEqual">
      <formula>D7+D8-D11-D14</formula>
    </cfRule>
  </conditionalFormatting>
  <conditionalFormatting sqref="D17:D19 D7:D13">
    <cfRule type="cellIs" dxfId="74" priority="14" stopIfTrue="1" operator="lessThan">
      <formula>0</formula>
    </cfRule>
  </conditionalFormatting>
  <conditionalFormatting sqref="D15">
    <cfRule type="cellIs" dxfId="73" priority="12" stopIfTrue="1" operator="lessThan">
      <formula>0</formula>
    </cfRule>
    <cfRule type="cellIs" dxfId="72" priority="13" stopIfTrue="1" operator="notEqual">
      <formula>D7+D8-D11-D14</formula>
    </cfRule>
  </conditionalFormatting>
  <conditionalFormatting sqref="D18">
    <cfRule type="cellIs" dxfId="71" priority="11" stopIfTrue="1" operator="lessThan">
      <formula>0</formula>
    </cfRule>
  </conditionalFormatting>
  <conditionalFormatting sqref="E17:O19 E7:O13">
    <cfRule type="cellIs" dxfId="70" priority="7" stopIfTrue="1" operator="lessThan">
      <formula>0</formula>
    </cfRule>
  </conditionalFormatting>
  <conditionalFormatting sqref="E17:O19 E7:O13">
    <cfRule type="cellIs" dxfId="69" priority="6" stopIfTrue="1" operator="lessThan">
      <formula>0</formula>
    </cfRule>
  </conditionalFormatting>
  <conditionalFormatting sqref="E18:O18">
    <cfRule type="cellIs" dxfId="68" priority="3" stopIfTrue="1" operator="lessThan">
      <formula>0</formula>
    </cfRule>
  </conditionalFormatting>
  <conditionalFormatting sqref="D44:O44">
    <cfRule type="cellIs" dxfId="67" priority="2" operator="greaterThan">
      <formula>0.3</formula>
    </cfRule>
  </conditionalFormatting>
  <conditionalFormatting sqref="D40:O40">
    <cfRule type="cellIs" dxfId="66" priority="1" operator="greaterThan">
      <formula>0.3</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71" r:id="rId3" name="Drop Down 23">
              <controlPr defaultSize="0" autoLine="0" autoPict="0">
                <anchor moveWithCells="1">
                  <from>
                    <xdr:col>2</xdr:col>
                    <xdr:colOff>0</xdr:colOff>
                    <xdr:row>8</xdr:row>
                    <xdr:rowOff>19050</xdr:rowOff>
                  </from>
                  <to>
                    <xdr:col>2</xdr:col>
                    <xdr:colOff>0</xdr:colOff>
                    <xdr:row>9</xdr:row>
                    <xdr:rowOff>0</xdr:rowOff>
                  </to>
                </anchor>
              </controlPr>
            </control>
          </mc:Choice>
        </mc:AlternateContent>
        <mc:AlternateContent xmlns:mc="http://schemas.openxmlformats.org/markup-compatibility/2006">
          <mc:Choice Requires="x14">
            <control shapeId="2072" r:id="rId4" name="Drop Down 24">
              <controlPr defaultSize="0" autoLine="0" autoPict="0">
                <anchor moveWithCells="1">
                  <from>
                    <xdr:col>2</xdr:col>
                    <xdr:colOff>0</xdr:colOff>
                    <xdr:row>11</xdr:row>
                    <xdr:rowOff>19050</xdr:rowOff>
                  </from>
                  <to>
                    <xdr:col>2</xdr:col>
                    <xdr:colOff>0</xdr:colOff>
                    <xdr:row>12</xdr:row>
                    <xdr:rowOff>0</xdr:rowOff>
                  </to>
                </anchor>
              </controlPr>
            </control>
          </mc:Choice>
        </mc:AlternateContent>
        <mc:AlternateContent xmlns:mc="http://schemas.openxmlformats.org/markup-compatibility/2006">
          <mc:Choice Requires="x14">
            <control shapeId="2073" r:id="rId5" name="Drop Down 25">
              <controlPr defaultSize="0" autoLine="0" autoPict="0">
                <anchor moveWithCells="1">
                  <from>
                    <xdr:col>2</xdr:col>
                    <xdr:colOff>0</xdr:colOff>
                    <xdr:row>8</xdr:row>
                    <xdr:rowOff>19050</xdr:rowOff>
                  </from>
                  <to>
                    <xdr:col>2</xdr:col>
                    <xdr:colOff>0</xdr:colOff>
                    <xdr:row>9</xdr:row>
                    <xdr:rowOff>0</xdr:rowOff>
                  </to>
                </anchor>
              </controlPr>
            </control>
          </mc:Choice>
        </mc:AlternateContent>
        <mc:AlternateContent xmlns:mc="http://schemas.openxmlformats.org/markup-compatibility/2006">
          <mc:Choice Requires="x14">
            <control shapeId="2074" r:id="rId6" name="Drop Down 26">
              <controlPr defaultSize="0" autoLine="0" autoPict="0">
                <anchor moveWithCells="1">
                  <from>
                    <xdr:col>2</xdr:col>
                    <xdr:colOff>0</xdr:colOff>
                    <xdr:row>11</xdr:row>
                    <xdr:rowOff>19050</xdr:rowOff>
                  </from>
                  <to>
                    <xdr:col>2</xdr:col>
                    <xdr:colOff>0</xdr:colOff>
                    <xdr:row>12</xdr:row>
                    <xdr:rowOff>0</xdr:rowOff>
                  </to>
                </anchor>
              </controlPr>
            </control>
          </mc:Choice>
        </mc:AlternateContent>
        <mc:AlternateContent xmlns:mc="http://schemas.openxmlformats.org/markup-compatibility/2006">
          <mc:Choice Requires="x14">
            <control shapeId="2095" r:id="rId7" name="Drop Down 47">
              <controlPr defaultSize="0" autoLine="0" autoPict="0">
                <anchor moveWithCells="1">
                  <from>
                    <xdr:col>2</xdr:col>
                    <xdr:colOff>0</xdr:colOff>
                    <xdr:row>8</xdr:row>
                    <xdr:rowOff>19050</xdr:rowOff>
                  </from>
                  <to>
                    <xdr:col>2</xdr:col>
                    <xdr:colOff>0</xdr:colOff>
                    <xdr:row>9</xdr:row>
                    <xdr:rowOff>0</xdr:rowOff>
                  </to>
                </anchor>
              </controlPr>
            </control>
          </mc:Choice>
        </mc:AlternateContent>
        <mc:AlternateContent xmlns:mc="http://schemas.openxmlformats.org/markup-compatibility/2006">
          <mc:Choice Requires="x14">
            <control shapeId="2096" r:id="rId8" name="Drop Down 48">
              <controlPr defaultSize="0" autoLine="0" autoPict="0">
                <anchor moveWithCells="1">
                  <from>
                    <xdr:col>2</xdr:col>
                    <xdr:colOff>0</xdr:colOff>
                    <xdr:row>11</xdr:row>
                    <xdr:rowOff>19050</xdr:rowOff>
                  </from>
                  <to>
                    <xdr:col>2</xdr:col>
                    <xdr:colOff>0</xdr:colOff>
                    <xdr:row>12</xdr:row>
                    <xdr:rowOff>0</xdr:rowOff>
                  </to>
                </anchor>
              </controlPr>
            </control>
          </mc:Choice>
        </mc:AlternateContent>
        <mc:AlternateContent xmlns:mc="http://schemas.openxmlformats.org/markup-compatibility/2006">
          <mc:Choice Requires="x14">
            <control shapeId="2097" r:id="rId9" name="Drop Down 49">
              <controlPr defaultSize="0" autoLine="0" autoPict="0">
                <anchor moveWithCells="1">
                  <from>
                    <xdr:col>2</xdr:col>
                    <xdr:colOff>0</xdr:colOff>
                    <xdr:row>8</xdr:row>
                    <xdr:rowOff>19050</xdr:rowOff>
                  </from>
                  <to>
                    <xdr:col>2</xdr:col>
                    <xdr:colOff>0</xdr:colOff>
                    <xdr:row>9</xdr:row>
                    <xdr:rowOff>0</xdr:rowOff>
                  </to>
                </anchor>
              </controlPr>
            </control>
          </mc:Choice>
        </mc:AlternateContent>
        <mc:AlternateContent xmlns:mc="http://schemas.openxmlformats.org/markup-compatibility/2006">
          <mc:Choice Requires="x14">
            <control shapeId="2098" r:id="rId10" name="Drop Down 50">
              <controlPr defaultSize="0" autoLine="0" autoPict="0">
                <anchor moveWithCells="1">
                  <from>
                    <xdr:col>2</xdr:col>
                    <xdr:colOff>0</xdr:colOff>
                    <xdr:row>11</xdr:row>
                    <xdr:rowOff>19050</xdr:rowOff>
                  </from>
                  <to>
                    <xdr:col>2</xdr:col>
                    <xdr:colOff>0</xdr:colOff>
                    <xdr:row>12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A46"/>
  <sheetViews>
    <sheetView topLeftCell="I7" workbookViewId="0">
      <selection activeCell="L10" sqref="L10"/>
    </sheetView>
  </sheetViews>
  <sheetFormatPr defaultRowHeight="15" x14ac:dyDescent="0.25"/>
  <cols>
    <col min="1" max="1" width="8.7109375" customWidth="1"/>
    <col min="3" max="3" width="34.7109375" customWidth="1"/>
    <col min="4" max="4" width="18.7109375" customWidth="1"/>
    <col min="5" max="5" width="15.28515625" customWidth="1"/>
    <col min="6" max="6" width="15.42578125" customWidth="1"/>
    <col min="7" max="7" width="13.7109375" customWidth="1"/>
    <col min="8" max="9" width="15.28515625" customWidth="1"/>
    <col min="10" max="11" width="14.7109375" customWidth="1"/>
    <col min="12" max="12" width="15.28515625" customWidth="1"/>
    <col min="13" max="13" width="14.5703125" customWidth="1"/>
    <col min="14" max="14" width="14.7109375" customWidth="1"/>
    <col min="15" max="15" width="14" customWidth="1"/>
    <col min="16" max="16" width="12.28515625" customWidth="1"/>
    <col min="17" max="17" width="12.7109375" customWidth="1"/>
    <col min="18" max="18" width="13" customWidth="1"/>
    <col min="19" max="19" width="13.28515625" customWidth="1"/>
    <col min="20" max="20" width="13.7109375" customWidth="1"/>
    <col min="21" max="21" width="12.28515625" customWidth="1"/>
    <col min="22" max="22" width="11.7109375" customWidth="1"/>
    <col min="23" max="23" width="13.28515625" customWidth="1"/>
    <col min="24" max="24" width="13.7109375" customWidth="1"/>
    <col min="25" max="25" width="15.28515625" customWidth="1"/>
    <col min="26" max="26" width="14.140625" customWidth="1"/>
    <col min="27" max="27" width="14.7109375" customWidth="1"/>
  </cols>
  <sheetData>
    <row r="1" spans="2:27" x14ac:dyDescent="0.25">
      <c r="B1" s="1"/>
      <c r="C1" s="2" t="s">
        <v>0</v>
      </c>
      <c r="D1" s="3" t="s">
        <v>1</v>
      </c>
      <c r="E1" s="3"/>
      <c r="F1" s="3"/>
      <c r="G1" s="3"/>
      <c r="H1" s="3"/>
      <c r="I1" s="3"/>
      <c r="J1" s="3"/>
      <c r="K1" s="3"/>
      <c r="L1" s="3"/>
      <c r="M1" s="3"/>
      <c r="N1" s="3"/>
      <c r="O1" s="3"/>
    </row>
    <row r="2" spans="2:27" x14ac:dyDescent="0.25">
      <c r="B2" s="4"/>
      <c r="C2" s="5" t="s">
        <v>2</v>
      </c>
      <c r="D2" s="6" t="s">
        <v>30</v>
      </c>
      <c r="E2" s="6" t="s">
        <v>31</v>
      </c>
      <c r="F2" s="6" t="s">
        <v>32</v>
      </c>
      <c r="G2" s="6" t="s">
        <v>33</v>
      </c>
      <c r="H2" s="6" t="s">
        <v>34</v>
      </c>
      <c r="I2" s="6" t="s">
        <v>35</v>
      </c>
      <c r="J2" s="6" t="s">
        <v>36</v>
      </c>
      <c r="K2" s="6" t="s">
        <v>37</v>
      </c>
      <c r="L2" s="6" t="s">
        <v>38</v>
      </c>
      <c r="M2" s="6" t="s">
        <v>39</v>
      </c>
      <c r="N2" s="6" t="s">
        <v>40</v>
      </c>
      <c r="O2" s="6" t="s">
        <v>41</v>
      </c>
      <c r="P2" s="6" t="s">
        <v>30</v>
      </c>
      <c r="Q2" s="6" t="s">
        <v>31</v>
      </c>
      <c r="R2" s="6" t="s">
        <v>32</v>
      </c>
      <c r="S2" s="6" t="s">
        <v>33</v>
      </c>
      <c r="T2" s="6" t="s">
        <v>34</v>
      </c>
      <c r="U2" s="6" t="s">
        <v>35</v>
      </c>
      <c r="V2" s="6" t="s">
        <v>36</v>
      </c>
      <c r="W2" s="6" t="s">
        <v>37</v>
      </c>
      <c r="X2" s="6" t="s">
        <v>38</v>
      </c>
      <c r="Y2" s="6" t="s">
        <v>39</v>
      </c>
      <c r="Z2" s="6" t="s">
        <v>40</v>
      </c>
      <c r="AA2" s="6" t="s">
        <v>41</v>
      </c>
    </row>
    <row r="3" spans="2:27" x14ac:dyDescent="0.25">
      <c r="B3" s="4"/>
      <c r="C3" s="7" t="s">
        <v>3</v>
      </c>
      <c r="D3" s="8">
        <v>2017</v>
      </c>
      <c r="E3" s="8">
        <v>2017</v>
      </c>
      <c r="F3" s="8">
        <v>2017</v>
      </c>
      <c r="G3" s="8">
        <v>2017</v>
      </c>
      <c r="H3" s="8">
        <v>2017</v>
      </c>
      <c r="I3" s="8">
        <v>2017</v>
      </c>
      <c r="J3" s="8">
        <v>2017</v>
      </c>
      <c r="K3" s="8">
        <v>2017</v>
      </c>
      <c r="L3" s="8">
        <v>2017</v>
      </c>
      <c r="M3" s="8">
        <v>2017</v>
      </c>
      <c r="N3" s="8">
        <v>2017</v>
      </c>
      <c r="O3" s="8">
        <v>2017</v>
      </c>
      <c r="P3" s="8">
        <v>2018</v>
      </c>
      <c r="Q3" s="8">
        <v>2018</v>
      </c>
      <c r="R3" s="8">
        <v>2018</v>
      </c>
      <c r="S3" s="8">
        <v>2018</v>
      </c>
      <c r="T3" s="8">
        <v>2018</v>
      </c>
      <c r="U3" s="8">
        <v>2018</v>
      </c>
      <c r="V3" s="8">
        <v>2018</v>
      </c>
      <c r="W3" s="8">
        <v>2018</v>
      </c>
      <c r="X3" s="8">
        <v>2018</v>
      </c>
      <c r="Y3" s="8">
        <v>2018</v>
      </c>
      <c r="Z3" s="8">
        <v>2018</v>
      </c>
      <c r="AA3" s="8">
        <v>2018</v>
      </c>
    </row>
    <row r="4" spans="2:27" x14ac:dyDescent="0.25">
      <c r="B4" s="4"/>
      <c r="C4" s="4"/>
      <c r="D4" s="9"/>
      <c r="E4" s="9"/>
      <c r="F4" s="9"/>
      <c r="G4" s="9"/>
      <c r="H4" s="9"/>
      <c r="I4" s="9"/>
      <c r="J4" s="9"/>
      <c r="K4" s="9"/>
      <c r="L4" s="9"/>
      <c r="M4" s="9"/>
      <c r="N4" s="9"/>
      <c r="O4" s="9"/>
      <c r="P4" s="9"/>
      <c r="Q4" s="9"/>
      <c r="R4" s="9"/>
      <c r="S4" s="9"/>
      <c r="T4" s="9"/>
      <c r="U4" s="9"/>
      <c r="V4" s="9"/>
      <c r="W4" s="9"/>
      <c r="X4" s="9"/>
      <c r="Y4" s="9"/>
      <c r="Z4" s="9"/>
      <c r="AA4" s="9"/>
    </row>
    <row r="5" spans="2:27" ht="66.75" x14ac:dyDescent="0.25">
      <c r="B5" s="10"/>
      <c r="C5" s="11"/>
      <c r="D5" s="12" t="s">
        <v>4</v>
      </c>
      <c r="E5" s="12" t="s">
        <v>4</v>
      </c>
      <c r="F5" s="12" t="s">
        <v>4</v>
      </c>
      <c r="G5" s="12" t="s">
        <v>4</v>
      </c>
      <c r="H5" s="12" t="s">
        <v>4</v>
      </c>
      <c r="I5" s="12" t="s">
        <v>4</v>
      </c>
      <c r="J5" s="12" t="s">
        <v>4</v>
      </c>
      <c r="K5" s="12" t="s">
        <v>4</v>
      </c>
      <c r="L5" s="12" t="s">
        <v>4</v>
      </c>
      <c r="M5" s="12" t="s">
        <v>4</v>
      </c>
      <c r="N5" s="12" t="s">
        <v>4</v>
      </c>
      <c r="O5" s="12" t="s">
        <v>4</v>
      </c>
      <c r="P5" s="12" t="s">
        <v>4</v>
      </c>
      <c r="Q5" s="12" t="s">
        <v>4</v>
      </c>
      <c r="R5" s="12" t="s">
        <v>4</v>
      </c>
      <c r="S5" s="12" t="s">
        <v>4</v>
      </c>
      <c r="T5" s="12" t="s">
        <v>4</v>
      </c>
      <c r="U5" s="12" t="s">
        <v>4</v>
      </c>
      <c r="V5" s="12" t="s">
        <v>4</v>
      </c>
      <c r="W5" s="12" t="s">
        <v>4</v>
      </c>
      <c r="X5" s="12" t="s">
        <v>4</v>
      </c>
      <c r="Y5" s="12" t="s">
        <v>4</v>
      </c>
      <c r="Z5" s="12" t="s">
        <v>4</v>
      </c>
      <c r="AA5" s="12" t="s">
        <v>4</v>
      </c>
    </row>
    <row r="6" spans="2:27" x14ac:dyDescent="0.25">
      <c r="B6" s="13"/>
      <c r="C6" s="14"/>
      <c r="D6" s="15" t="s">
        <v>5</v>
      </c>
      <c r="E6" s="15" t="s">
        <v>5</v>
      </c>
      <c r="F6" s="15" t="s">
        <v>5</v>
      </c>
      <c r="G6" s="15" t="s">
        <v>5</v>
      </c>
      <c r="H6" s="15" t="s">
        <v>5</v>
      </c>
      <c r="I6" s="15" t="s">
        <v>5</v>
      </c>
      <c r="J6" s="15" t="s">
        <v>5</v>
      </c>
      <c r="K6" s="15" t="s">
        <v>5</v>
      </c>
      <c r="L6" s="15" t="s">
        <v>5</v>
      </c>
      <c r="M6" s="15" t="s">
        <v>5</v>
      </c>
      <c r="N6" s="15" t="s">
        <v>5</v>
      </c>
      <c r="O6" s="15" t="s">
        <v>5</v>
      </c>
      <c r="P6" s="15" t="s">
        <v>5</v>
      </c>
      <c r="Q6" s="15" t="s">
        <v>5</v>
      </c>
      <c r="R6" s="15" t="s">
        <v>5</v>
      </c>
      <c r="S6" s="15" t="s">
        <v>5</v>
      </c>
      <c r="T6" s="15" t="s">
        <v>5</v>
      </c>
      <c r="U6" s="15" t="s">
        <v>5</v>
      </c>
      <c r="V6" s="15" t="s">
        <v>5</v>
      </c>
      <c r="W6" s="15" t="s">
        <v>5</v>
      </c>
      <c r="X6" s="15" t="s">
        <v>5</v>
      </c>
      <c r="Y6" s="15" t="s">
        <v>5</v>
      </c>
      <c r="Z6" s="15" t="s">
        <v>5</v>
      </c>
      <c r="AA6" s="15" t="s">
        <v>5</v>
      </c>
    </row>
    <row r="7" spans="2:27" x14ac:dyDescent="0.25">
      <c r="B7" s="65" t="s">
        <v>6</v>
      </c>
      <c r="C7" s="66"/>
      <c r="D7" s="17">
        <v>52.963689000000002</v>
      </c>
      <c r="E7" s="17">
        <v>51.204121999999998</v>
      </c>
      <c r="F7" s="17">
        <v>46.658321000000001</v>
      </c>
      <c r="G7" s="17">
        <v>48.936521999999997</v>
      </c>
      <c r="H7" s="17">
        <v>53.647652999999998</v>
      </c>
      <c r="I7" s="17">
        <v>49.480046999999999</v>
      </c>
      <c r="J7" s="17">
        <v>56.297184000000001</v>
      </c>
      <c r="K7" s="17">
        <v>59.220768</v>
      </c>
      <c r="L7" s="17">
        <v>56.342776999999998</v>
      </c>
      <c r="M7" s="17">
        <v>57.355448000000003</v>
      </c>
      <c r="N7" s="17">
        <v>54.727257999999999</v>
      </c>
      <c r="O7" s="57">
        <v>56.442583999999997</v>
      </c>
      <c r="P7" s="57"/>
      <c r="Q7" s="57"/>
      <c r="R7" s="57"/>
      <c r="S7" s="57"/>
      <c r="T7" s="57"/>
      <c r="U7" s="57"/>
      <c r="V7" s="57"/>
      <c r="W7" s="57"/>
      <c r="X7" s="57"/>
      <c r="Y7" s="57"/>
      <c r="Z7" s="57"/>
      <c r="AA7" s="57"/>
    </row>
    <row r="8" spans="2:27" x14ac:dyDescent="0.25">
      <c r="B8" s="67" t="s">
        <v>7</v>
      </c>
      <c r="C8" s="68"/>
      <c r="D8" s="20">
        <v>343.71854100000002</v>
      </c>
      <c r="E8" s="20">
        <v>320.04349999999999</v>
      </c>
      <c r="F8" s="20">
        <v>287.18523499999998</v>
      </c>
      <c r="G8" s="20">
        <v>335.01501400000001</v>
      </c>
      <c r="H8" s="20">
        <v>345.71140400000002</v>
      </c>
      <c r="I8" s="20">
        <v>350.63049699999999</v>
      </c>
      <c r="J8" s="20">
        <v>347.14187600000002</v>
      </c>
      <c r="K8" s="44">
        <f>SUM(K9:K10)</f>
        <v>349.47212500000001</v>
      </c>
      <c r="L8" s="44">
        <f>SUM(L9:L10)</f>
        <v>342.260989</v>
      </c>
      <c r="M8" s="20">
        <v>367.07317399999999</v>
      </c>
      <c r="N8" s="20">
        <v>349.18963200000002</v>
      </c>
      <c r="O8" s="59">
        <v>362.16368899999998</v>
      </c>
      <c r="P8" s="62"/>
      <c r="Q8" s="62"/>
      <c r="R8" s="62"/>
      <c r="S8" s="62"/>
      <c r="T8" s="62"/>
      <c r="U8" s="62"/>
      <c r="V8" s="62"/>
      <c r="W8" s="62"/>
      <c r="X8" s="62"/>
      <c r="Y8" s="62"/>
      <c r="Z8" s="62"/>
      <c r="AA8" s="62"/>
    </row>
    <row r="9" spans="2:27" x14ac:dyDescent="0.25">
      <c r="B9" s="21" t="s">
        <v>8</v>
      </c>
      <c r="C9" s="19"/>
      <c r="D9" s="20">
        <v>0</v>
      </c>
      <c r="E9" s="20">
        <v>0</v>
      </c>
      <c r="F9" s="20">
        <v>0</v>
      </c>
      <c r="G9" s="20">
        <v>0</v>
      </c>
      <c r="H9" s="20">
        <v>0</v>
      </c>
      <c r="I9" s="20">
        <v>0</v>
      </c>
      <c r="J9" s="20">
        <v>0</v>
      </c>
      <c r="K9" s="44">
        <v>0</v>
      </c>
      <c r="L9" s="44">
        <v>0</v>
      </c>
      <c r="M9" s="20">
        <v>0</v>
      </c>
      <c r="N9" s="20">
        <v>0</v>
      </c>
      <c r="O9" s="59">
        <v>0</v>
      </c>
      <c r="P9" s="62"/>
      <c r="Q9" s="62"/>
      <c r="R9" s="62"/>
      <c r="S9" s="62"/>
      <c r="T9" s="62"/>
      <c r="U9" s="62"/>
      <c r="V9" s="62"/>
      <c r="W9" s="62"/>
      <c r="X9" s="62"/>
      <c r="Y9" s="62"/>
      <c r="Z9" s="62"/>
      <c r="AA9" s="62"/>
    </row>
    <row r="10" spans="2:27" x14ac:dyDescent="0.25">
      <c r="B10" s="21" t="s">
        <v>9</v>
      </c>
      <c r="C10" s="19"/>
      <c r="D10" s="20">
        <v>343.71854100000002</v>
      </c>
      <c r="E10" s="20">
        <v>320.04349999999999</v>
      </c>
      <c r="F10" s="20">
        <v>287.18523499999998</v>
      </c>
      <c r="G10" s="20">
        <v>335.01501400000001</v>
      </c>
      <c r="H10" s="20">
        <v>345.71140400000002</v>
      </c>
      <c r="I10" s="20">
        <v>350.63049699999999</v>
      </c>
      <c r="J10" s="20">
        <v>347.14187600000002</v>
      </c>
      <c r="K10" s="44">
        <v>349.47212500000001</v>
      </c>
      <c r="L10" s="44">
        <v>342.260989</v>
      </c>
      <c r="M10" s="20">
        <v>367.07317399999999</v>
      </c>
      <c r="N10" s="20">
        <v>349.18963200000002</v>
      </c>
      <c r="O10" s="59">
        <v>362.16368899999998</v>
      </c>
      <c r="P10" s="62"/>
      <c r="Q10" s="62"/>
      <c r="R10" s="62"/>
      <c r="S10" s="62"/>
      <c r="T10" s="62"/>
      <c r="U10" s="62"/>
      <c r="V10" s="62"/>
      <c r="W10" s="62"/>
      <c r="X10" s="62"/>
      <c r="Y10" s="62"/>
      <c r="Z10" s="62"/>
      <c r="AA10" s="62"/>
    </row>
    <row r="11" spans="2:27" x14ac:dyDescent="0.25">
      <c r="B11" s="18" t="s">
        <v>10</v>
      </c>
      <c r="C11" s="19"/>
      <c r="D11" s="22">
        <v>0</v>
      </c>
      <c r="E11" s="22">
        <v>0</v>
      </c>
      <c r="F11" s="22">
        <v>0</v>
      </c>
      <c r="G11" s="22">
        <v>0</v>
      </c>
      <c r="H11" s="22">
        <v>0</v>
      </c>
      <c r="I11" s="22">
        <v>0</v>
      </c>
      <c r="J11" s="22">
        <v>0</v>
      </c>
      <c r="K11" s="43">
        <f>SUM(K12:K13)</f>
        <v>0</v>
      </c>
      <c r="L11" s="43">
        <f>SUM(L12:L13)</f>
        <v>0</v>
      </c>
      <c r="M11" s="22">
        <v>0</v>
      </c>
      <c r="N11" s="22">
        <v>0</v>
      </c>
      <c r="O11" s="58">
        <v>0</v>
      </c>
      <c r="P11" s="61"/>
      <c r="Q11" s="61"/>
      <c r="R11" s="61"/>
      <c r="S11" s="61"/>
      <c r="T11" s="61"/>
      <c r="U11" s="61"/>
      <c r="V11" s="61"/>
      <c r="W11" s="61"/>
      <c r="X11" s="61"/>
      <c r="Y11" s="61"/>
      <c r="Z11" s="61"/>
      <c r="AA11" s="61"/>
    </row>
    <row r="12" spans="2:27" x14ac:dyDescent="0.25">
      <c r="B12" s="21" t="s">
        <v>8</v>
      </c>
      <c r="C12" s="19"/>
      <c r="D12" s="22">
        <v>0</v>
      </c>
      <c r="E12" s="22">
        <v>0</v>
      </c>
      <c r="F12" s="22">
        <v>0</v>
      </c>
      <c r="G12" s="22">
        <v>0</v>
      </c>
      <c r="H12" s="22">
        <v>0</v>
      </c>
      <c r="I12" s="22">
        <v>0</v>
      </c>
      <c r="J12" s="22">
        <v>0</v>
      </c>
      <c r="K12" s="43">
        <v>0</v>
      </c>
      <c r="L12" s="43">
        <v>0</v>
      </c>
      <c r="M12" s="22">
        <v>0</v>
      </c>
      <c r="N12" s="22">
        <v>0</v>
      </c>
      <c r="O12" s="58">
        <v>0</v>
      </c>
      <c r="P12" s="61"/>
      <c r="Q12" s="61"/>
      <c r="R12" s="61"/>
      <c r="S12" s="61"/>
      <c r="T12" s="61"/>
      <c r="U12" s="61"/>
      <c r="V12" s="61"/>
      <c r="W12" s="61"/>
      <c r="X12" s="61"/>
      <c r="Y12" s="61"/>
      <c r="Z12" s="61"/>
      <c r="AA12" s="61"/>
    </row>
    <row r="13" spans="2:27" x14ac:dyDescent="0.25">
      <c r="B13" s="21" t="s">
        <v>9</v>
      </c>
      <c r="C13" s="19"/>
      <c r="D13" s="22">
        <v>0</v>
      </c>
      <c r="E13" s="22">
        <v>0</v>
      </c>
      <c r="F13" s="22">
        <v>0</v>
      </c>
      <c r="G13" s="22">
        <v>0</v>
      </c>
      <c r="H13" s="22">
        <v>0</v>
      </c>
      <c r="I13" s="22">
        <v>0</v>
      </c>
      <c r="J13" s="22">
        <v>0</v>
      </c>
      <c r="K13" s="43">
        <v>0</v>
      </c>
      <c r="L13" s="43">
        <v>0</v>
      </c>
      <c r="M13" s="22">
        <v>0</v>
      </c>
      <c r="N13" s="22">
        <v>0</v>
      </c>
      <c r="O13" s="58">
        <v>0</v>
      </c>
      <c r="P13" s="61"/>
      <c r="Q13" s="61"/>
      <c r="R13" s="61"/>
      <c r="S13" s="61"/>
      <c r="T13" s="61"/>
      <c r="U13" s="61"/>
      <c r="V13" s="61"/>
      <c r="W13" s="61"/>
      <c r="X13" s="61"/>
      <c r="Y13" s="61"/>
      <c r="Z13" s="61"/>
      <c r="AA13" s="61"/>
    </row>
    <row r="14" spans="2:27" x14ac:dyDescent="0.25">
      <c r="B14" s="67" t="s">
        <v>11</v>
      </c>
      <c r="C14" s="68"/>
      <c r="D14" s="22">
        <v>0.71587999999999996</v>
      </c>
      <c r="E14" s="22">
        <v>2.0295619999999999</v>
      </c>
      <c r="F14" s="22">
        <v>5.4826430000000004</v>
      </c>
      <c r="G14" s="22">
        <v>-0.81409500000000001</v>
      </c>
      <c r="H14" s="22">
        <v>-1.285884</v>
      </c>
      <c r="I14" s="22">
        <v>1.8075540000000001</v>
      </c>
      <c r="J14" s="22">
        <v>-2.3735179999999998</v>
      </c>
      <c r="K14" s="43">
        <v>1.5735209999999999</v>
      </c>
      <c r="L14" s="43">
        <v>0.71106199999999997</v>
      </c>
      <c r="M14" s="22">
        <v>-1.7465000000000001E-2</v>
      </c>
      <c r="N14" s="22">
        <v>-1.893689</v>
      </c>
      <c r="O14" s="58">
        <v>-9.2785999999999993E-2</v>
      </c>
      <c r="P14" s="61"/>
      <c r="Q14" s="61"/>
      <c r="R14" s="61"/>
      <c r="S14" s="61"/>
      <c r="T14" s="61"/>
      <c r="U14" s="61"/>
      <c r="V14" s="61"/>
      <c r="W14" s="61"/>
      <c r="X14" s="61"/>
      <c r="Y14" s="61"/>
      <c r="Z14" s="61"/>
      <c r="AA14" s="61"/>
    </row>
    <row r="15" spans="2:27" x14ac:dyDescent="0.25">
      <c r="B15" s="65" t="s">
        <v>12</v>
      </c>
      <c r="C15" s="66"/>
      <c r="D15" s="23">
        <v>395.96634999999998</v>
      </c>
      <c r="E15" s="23">
        <v>369.21805999999998</v>
      </c>
      <c r="F15" s="23">
        <v>328.36091299999998</v>
      </c>
      <c r="G15" s="23">
        <v>384.76563100000004</v>
      </c>
      <c r="H15" s="23">
        <v>400.64494100000002</v>
      </c>
      <c r="I15" s="23">
        <v>398.30299000000002</v>
      </c>
      <c r="J15" s="23">
        <v>405.81257800000003</v>
      </c>
      <c r="K15" s="45">
        <f>K7+K8-K11-K14</f>
        <v>407.119372</v>
      </c>
      <c r="L15" s="45">
        <f>L7+L8-L11-L14</f>
        <v>397.89270399999998</v>
      </c>
      <c r="M15" s="23">
        <v>424.44608700000003</v>
      </c>
      <c r="N15" s="23">
        <v>405.81057900000002</v>
      </c>
      <c r="O15" s="60">
        <v>418.69905899999998</v>
      </c>
      <c r="P15" s="63"/>
      <c r="Q15" s="63"/>
      <c r="R15" s="63"/>
      <c r="S15" s="63"/>
      <c r="T15" s="63"/>
      <c r="U15" s="63"/>
      <c r="V15" s="63"/>
      <c r="W15" s="63"/>
      <c r="X15" s="63"/>
      <c r="Y15" s="63"/>
      <c r="Z15" s="63"/>
      <c r="AA15" s="63"/>
    </row>
    <row r="16" spans="2:27" x14ac:dyDescent="0.25">
      <c r="B16" s="65" t="s">
        <v>13</v>
      </c>
      <c r="C16" s="66"/>
      <c r="D16" s="22">
        <v>-1.8503299999999854</v>
      </c>
      <c r="E16" s="22">
        <v>-2.100783999999976</v>
      </c>
      <c r="F16" s="22">
        <v>6.3158809999999903</v>
      </c>
      <c r="G16" s="22">
        <v>-2.4792760000000271</v>
      </c>
      <c r="H16" s="22">
        <v>-4.4908770000000118</v>
      </c>
      <c r="I16" s="22">
        <v>-4.9704399999999964</v>
      </c>
      <c r="J16" s="22">
        <v>-4.223873000000026</v>
      </c>
      <c r="K16" s="43">
        <f>K17-K15</f>
        <v>-3.2928749999999809</v>
      </c>
      <c r="L16" s="43">
        <f>L17-L15</f>
        <v>-0.84803999999996904</v>
      </c>
      <c r="M16" s="22">
        <v>-8.4377730000000497</v>
      </c>
      <c r="N16" s="22">
        <v>-6.1025600000000395</v>
      </c>
      <c r="O16" s="58">
        <v>-7.0207130000000006</v>
      </c>
      <c r="P16" s="61"/>
      <c r="Q16" s="61"/>
      <c r="R16" s="61"/>
      <c r="S16" s="61"/>
      <c r="T16" s="61"/>
      <c r="U16" s="61"/>
      <c r="V16" s="61"/>
      <c r="W16" s="61"/>
      <c r="X16" s="61"/>
      <c r="Y16" s="61"/>
      <c r="Z16" s="61"/>
      <c r="AA16" s="61"/>
    </row>
    <row r="17" spans="2:27" x14ac:dyDescent="0.25">
      <c r="B17" s="24" t="s">
        <v>14</v>
      </c>
      <c r="C17" s="19"/>
      <c r="D17" s="22">
        <v>394.11601999999999</v>
      </c>
      <c r="E17" s="22">
        <v>367.117276</v>
      </c>
      <c r="F17" s="22">
        <v>334.67679399999997</v>
      </c>
      <c r="G17" s="22">
        <v>382.28635500000001</v>
      </c>
      <c r="H17" s="22">
        <v>396.15406400000001</v>
      </c>
      <c r="I17" s="22">
        <v>393.33255000000003</v>
      </c>
      <c r="J17" s="22">
        <v>401.588705</v>
      </c>
      <c r="K17" s="43">
        <v>403.82649700000002</v>
      </c>
      <c r="L17" s="43">
        <v>397.04466400000001</v>
      </c>
      <c r="M17" s="22">
        <v>416.00831399999998</v>
      </c>
      <c r="N17" s="22">
        <v>399.70801899999998</v>
      </c>
      <c r="O17" s="58">
        <v>411.67834599999998</v>
      </c>
      <c r="P17" s="61"/>
      <c r="Q17" s="61"/>
      <c r="R17" s="61"/>
      <c r="S17" s="61"/>
      <c r="T17" s="61"/>
      <c r="U17" s="61"/>
      <c r="V17" s="61"/>
      <c r="W17" s="61"/>
      <c r="X17" s="61"/>
      <c r="Y17" s="61"/>
      <c r="Z17" s="61"/>
      <c r="AA17" s="61"/>
    </row>
    <row r="18" spans="2:27" x14ac:dyDescent="0.25">
      <c r="B18" s="25" t="s">
        <v>15</v>
      </c>
      <c r="C18" s="19"/>
      <c r="D18" s="20">
        <v>25.980421</v>
      </c>
      <c r="E18" s="20">
        <v>18.752873999999998</v>
      </c>
      <c r="F18" s="20">
        <v>36.490746999999999</v>
      </c>
      <c r="G18" s="20">
        <v>107.285386</v>
      </c>
      <c r="H18" s="20">
        <v>16.391241999999998</v>
      </c>
      <c r="I18" s="20">
        <v>22.150532999999999</v>
      </c>
      <c r="J18" s="20">
        <v>21.129193000000001</v>
      </c>
      <c r="K18" s="44">
        <v>22.320930000000001</v>
      </c>
      <c r="L18" s="44">
        <v>49.073126999999999</v>
      </c>
      <c r="M18" s="20">
        <v>15.240921</v>
      </c>
      <c r="N18" s="20">
        <v>13.155834</v>
      </c>
      <c r="O18" s="59">
        <v>15.240921</v>
      </c>
      <c r="P18" s="62"/>
      <c r="Q18" s="62"/>
      <c r="R18" s="62"/>
      <c r="S18" s="62"/>
      <c r="T18" s="62"/>
      <c r="U18" s="62"/>
      <c r="V18" s="62"/>
      <c r="W18" s="62"/>
      <c r="X18" s="62"/>
      <c r="Y18" s="62"/>
      <c r="Z18" s="62"/>
      <c r="AA18" s="62"/>
    </row>
    <row r="19" spans="2:27" x14ac:dyDescent="0.25">
      <c r="B19" s="16" t="s">
        <v>16</v>
      </c>
      <c r="C19" s="19"/>
      <c r="D19" s="22">
        <v>11.800107000000001</v>
      </c>
      <c r="E19" s="22">
        <v>6.761774</v>
      </c>
      <c r="F19" s="22">
        <v>5.487368</v>
      </c>
      <c r="G19" s="22">
        <v>4.6732709999999997</v>
      </c>
      <c r="H19" s="22">
        <v>3.3873869999999999</v>
      </c>
      <c r="I19" s="22">
        <v>5.0191189999999999</v>
      </c>
      <c r="J19" s="22">
        <v>2.9252720000000001</v>
      </c>
      <c r="K19" s="43">
        <v>4.4987950000000003</v>
      </c>
      <c r="L19" s="43">
        <v>5.2098570000000004</v>
      </c>
      <c r="M19" s="22">
        <v>5.1923919999999999</v>
      </c>
      <c r="N19" s="22">
        <v>3.2987030000000002</v>
      </c>
      <c r="O19" s="58">
        <v>3.134258</v>
      </c>
      <c r="P19" s="61"/>
      <c r="Q19" s="61"/>
      <c r="R19" s="61"/>
      <c r="S19" s="61"/>
      <c r="T19" s="61"/>
      <c r="U19" s="61"/>
      <c r="V19" s="61"/>
      <c r="W19" s="61"/>
      <c r="X19" s="61"/>
      <c r="Y19" s="61"/>
      <c r="Z19" s="61"/>
      <c r="AA19" s="61"/>
    </row>
    <row r="20" spans="2:27" hidden="1" x14ac:dyDescent="0.25">
      <c r="B20" s="26" t="s">
        <v>17</v>
      </c>
      <c r="C20" s="26"/>
      <c r="D20" s="27"/>
    </row>
    <row r="21" spans="2:27" hidden="1" x14ac:dyDescent="0.25">
      <c r="B21" s="26" t="s">
        <v>18</v>
      </c>
      <c r="C21" s="26"/>
      <c r="D21" s="27"/>
    </row>
    <row r="22" spans="2:27" hidden="1" x14ac:dyDescent="0.25">
      <c r="B22" s="26" t="s">
        <v>19</v>
      </c>
      <c r="C22" s="26"/>
      <c r="D22" s="27"/>
    </row>
    <row r="23" spans="2:27" hidden="1" x14ac:dyDescent="0.25">
      <c r="B23" s="27"/>
      <c r="C23" s="27"/>
      <c r="D23" s="27" t="s">
        <v>20</v>
      </c>
    </row>
    <row r="24" spans="2:27" hidden="1" x14ac:dyDescent="0.25">
      <c r="B24" s="28" t="s">
        <v>21</v>
      </c>
      <c r="C24" s="27"/>
      <c r="D24" s="27"/>
    </row>
    <row r="25" spans="2:27" ht="17.25" hidden="1" x14ac:dyDescent="0.25">
      <c r="B25" s="29" t="s">
        <v>22</v>
      </c>
      <c r="C25" s="30"/>
      <c r="D25" s="31" t="s">
        <v>23</v>
      </c>
    </row>
    <row r="26" spans="2:27" hidden="1" x14ac:dyDescent="0.25">
      <c r="B26" s="32" t="s">
        <v>24</v>
      </c>
      <c r="C26" s="30"/>
      <c r="D26" s="33"/>
    </row>
    <row r="27" spans="2:27" hidden="1" x14ac:dyDescent="0.25">
      <c r="B27" s="34"/>
      <c r="C27" s="35"/>
      <c r="D27" s="27"/>
    </row>
    <row r="28" spans="2:27" hidden="1" x14ac:dyDescent="0.25">
      <c r="B28" s="34"/>
      <c r="C28" s="35"/>
      <c r="D28" s="35" t="s">
        <v>25</v>
      </c>
    </row>
    <row r="29" spans="2:27" hidden="1" x14ac:dyDescent="0.25">
      <c r="B29" s="27"/>
      <c r="C29" s="27"/>
      <c r="D29" s="35" t="s">
        <v>26</v>
      </c>
    </row>
    <row r="30" spans="2:27" hidden="1" x14ac:dyDescent="0.25">
      <c r="B30" s="27"/>
      <c r="C30" s="27"/>
      <c r="D30" s="36"/>
    </row>
    <row r="31" spans="2:27" x14ac:dyDescent="0.25">
      <c r="B31" s="27"/>
      <c r="C31" s="27"/>
      <c r="D31" s="36"/>
    </row>
    <row r="32" spans="2:27" x14ac:dyDescent="0.25">
      <c r="B32" s="27"/>
      <c r="C32" s="27"/>
      <c r="D32" s="36"/>
    </row>
    <row r="33" spans="2:15" x14ac:dyDescent="0.25">
      <c r="B33" s="28" t="s">
        <v>27</v>
      </c>
      <c r="C33" s="27"/>
      <c r="D33" s="27"/>
    </row>
    <row r="34" spans="2:15" ht="17.25" x14ac:dyDescent="0.25">
      <c r="B34" s="37" t="s">
        <v>22</v>
      </c>
      <c r="C34" s="38"/>
      <c r="D34" s="39" t="s">
        <v>23</v>
      </c>
    </row>
    <row r="35" spans="2:15" x14ac:dyDescent="0.25">
      <c r="B35" s="40" t="s">
        <v>24</v>
      </c>
      <c r="C35" s="38"/>
      <c r="D35" s="33"/>
      <c r="F35">
        <v>1111</v>
      </c>
    </row>
    <row r="38" spans="2:15" x14ac:dyDescent="0.25">
      <c r="B38" s="46" t="s">
        <v>50</v>
      </c>
      <c r="C38" s="46"/>
      <c r="D38" s="46"/>
      <c r="E38" s="46"/>
      <c r="F38" s="46"/>
      <c r="G38" s="46"/>
      <c r="H38" s="46"/>
      <c r="I38" s="46"/>
      <c r="J38" s="46"/>
      <c r="K38" s="46"/>
      <c r="L38" s="46"/>
      <c r="M38" s="46"/>
      <c r="N38" s="46"/>
      <c r="O38" s="46"/>
    </row>
    <row r="39" spans="2:15" x14ac:dyDescent="0.25">
      <c r="B39" s="69" t="s">
        <v>44</v>
      </c>
      <c r="C39" s="69"/>
      <c r="D39" s="56">
        <f>D16/D15</f>
        <v>-4.6729475875916865E-3</v>
      </c>
      <c r="E39" s="56">
        <f t="shared" ref="E39:L39" si="0">E16/E15</f>
        <v>-5.6898191816510168E-3</v>
      </c>
      <c r="F39" s="56">
        <f t="shared" si="0"/>
        <v>1.9234570102440878E-2</v>
      </c>
      <c r="G39" s="56">
        <f t="shared" si="0"/>
        <v>-6.4436004680470714E-3</v>
      </c>
      <c r="H39" s="56">
        <f t="shared" si="0"/>
        <v>-1.1209119448234869E-2</v>
      </c>
      <c r="I39" s="56">
        <f t="shared" si="0"/>
        <v>-1.2479042650420465E-2</v>
      </c>
      <c r="J39" s="56">
        <f t="shared" si="0"/>
        <v>-1.0408432929351012E-2</v>
      </c>
      <c r="K39" s="56">
        <f t="shared" si="0"/>
        <v>-8.0882297096881474E-3</v>
      </c>
      <c r="L39" s="56">
        <f t="shared" si="0"/>
        <v>-2.1313283492626423E-3</v>
      </c>
      <c r="M39" s="56">
        <f t="shared" ref="M39:N39" si="1">M16/M15</f>
        <v>-1.9879492963731926E-2</v>
      </c>
      <c r="N39" s="56">
        <f t="shared" si="1"/>
        <v>-1.5037951980054318E-2</v>
      </c>
      <c r="O39" s="46"/>
    </row>
    <row r="40" spans="2:15" x14ac:dyDescent="0.25">
      <c r="B40" s="70"/>
      <c r="C40" s="70"/>
      <c r="D40" s="53"/>
      <c r="E40" s="53"/>
      <c r="F40" s="53"/>
      <c r="G40" s="53"/>
      <c r="H40" s="53"/>
      <c r="I40" s="53"/>
      <c r="J40" s="53"/>
      <c r="K40" s="53"/>
      <c r="L40" s="53"/>
      <c r="M40" s="53"/>
      <c r="N40" s="53"/>
      <c r="O40" s="53"/>
    </row>
    <row r="41" spans="2:15" x14ac:dyDescent="0.25">
      <c r="B41" s="69" t="s">
        <v>47</v>
      </c>
      <c r="C41" s="69"/>
      <c r="D41" s="52">
        <f>D19-'cubic meters 2016 '!O19</f>
        <v>0.71587900000000104</v>
      </c>
      <c r="E41" s="52">
        <f>E19-D19</f>
        <v>-5.0383330000000006</v>
      </c>
      <c r="F41" s="52">
        <v>-2</v>
      </c>
      <c r="G41" s="52">
        <v>0</v>
      </c>
      <c r="H41" s="52">
        <v>-2</v>
      </c>
      <c r="I41" s="46">
        <v>2</v>
      </c>
      <c r="J41" s="46">
        <v>-2</v>
      </c>
      <c r="K41" s="46">
        <v>1</v>
      </c>
      <c r="L41" s="46">
        <v>1</v>
      </c>
      <c r="M41" s="46">
        <v>2</v>
      </c>
      <c r="N41" s="46">
        <v>3</v>
      </c>
      <c r="O41" s="46"/>
    </row>
    <row r="42" spans="2:15" x14ac:dyDescent="0.25">
      <c r="B42" s="69" t="s">
        <v>48</v>
      </c>
      <c r="C42" s="69"/>
      <c r="D42" s="52">
        <v>0</v>
      </c>
      <c r="E42" s="52">
        <f>E41-E14</f>
        <v>-7.067895</v>
      </c>
      <c r="F42" s="52">
        <f t="shared" ref="F42:L42" si="2">F41-F14</f>
        <v>-7.4826430000000004</v>
      </c>
      <c r="G42" s="52">
        <f t="shared" si="2"/>
        <v>0.81409500000000001</v>
      </c>
      <c r="H42" s="52">
        <f t="shared" si="2"/>
        <v>-0.71411599999999997</v>
      </c>
      <c r="I42" s="52">
        <f t="shared" si="2"/>
        <v>0.19244599999999989</v>
      </c>
      <c r="J42" s="52">
        <f t="shared" si="2"/>
        <v>0.37351799999999979</v>
      </c>
      <c r="K42" s="52">
        <f t="shared" si="2"/>
        <v>-0.57352099999999995</v>
      </c>
      <c r="L42" s="52">
        <f t="shared" si="2"/>
        <v>0.28893800000000003</v>
      </c>
      <c r="M42" s="52">
        <f t="shared" ref="M42:N42" si="3">M41-M14</f>
        <v>2.0174650000000001</v>
      </c>
      <c r="N42" s="52">
        <f t="shared" si="3"/>
        <v>4.8936890000000002</v>
      </c>
      <c r="O42" s="46"/>
    </row>
    <row r="43" spans="2:15" x14ac:dyDescent="0.25">
      <c r="B43" s="69" t="s">
        <v>49</v>
      </c>
      <c r="C43" s="69"/>
      <c r="D43" s="51">
        <f>D42/D14</f>
        <v>0</v>
      </c>
      <c r="E43" s="51">
        <f t="shared" ref="E43:G43" si="4">E42/E14</f>
        <v>-3.4824730656171137</v>
      </c>
      <c r="F43" s="51">
        <f t="shared" si="4"/>
        <v>-1.3647875668724008</v>
      </c>
      <c r="G43" s="51">
        <f t="shared" si="4"/>
        <v>-1</v>
      </c>
      <c r="H43" s="51">
        <f>H42/H14</f>
        <v>0.55535024932264498</v>
      </c>
      <c r="I43" s="51">
        <f t="shared" ref="I43" si="5">I42/I14</f>
        <v>0.10646763526843452</v>
      </c>
      <c r="J43" s="51">
        <f t="shared" ref="J43" si="6">J42/J14</f>
        <v>-0.15736893505758112</v>
      </c>
      <c r="K43" s="51">
        <f>K42/K14</f>
        <v>-0.36448258396297217</v>
      </c>
      <c r="L43" s="51">
        <f t="shared" ref="L43:N43" si="7">L42/L14</f>
        <v>0.40634712584837895</v>
      </c>
      <c r="M43" s="51">
        <f t="shared" si="7"/>
        <v>-115.5147437732608</v>
      </c>
      <c r="N43" s="51">
        <f t="shared" si="7"/>
        <v>-2.5842094451623261</v>
      </c>
      <c r="O43" s="46"/>
    </row>
    <row r="44" spans="2:15" x14ac:dyDescent="0.25">
      <c r="B44" s="71"/>
      <c r="C44" s="71"/>
      <c r="D44" s="53"/>
      <c r="E44" s="53"/>
      <c r="F44" s="53"/>
      <c r="G44" s="53"/>
      <c r="H44" s="53"/>
      <c r="I44" s="53"/>
      <c r="J44" s="53"/>
      <c r="K44" s="53"/>
      <c r="L44" s="53"/>
      <c r="M44" s="53"/>
      <c r="N44" s="53"/>
      <c r="O44" s="53"/>
    </row>
    <row r="45" spans="2:15" x14ac:dyDescent="0.25">
      <c r="B45" s="69" t="s">
        <v>46</v>
      </c>
      <c r="C45" s="69"/>
      <c r="D45" s="46"/>
      <c r="E45" s="56">
        <f>(E7-D7)/D7</f>
        <v>-3.3222138284212117E-2</v>
      </c>
      <c r="F45" s="56">
        <f t="shared" ref="F45:H45" si="8">(F7-E7)/E7</f>
        <v>-8.8778028456380859E-2</v>
      </c>
      <c r="G45" s="56">
        <f t="shared" si="8"/>
        <v>4.8827324926672688E-2</v>
      </c>
      <c r="H45" s="56">
        <f t="shared" si="8"/>
        <v>9.6270245768589807E-2</v>
      </c>
      <c r="I45" s="56">
        <f t="shared" ref="I45" si="9">(I7-H7)/H7</f>
        <v>-7.768477774787276E-2</v>
      </c>
      <c r="J45" s="56">
        <f t="shared" ref="J45" si="10">(J7-I7)/I7</f>
        <v>0.13777547543558322</v>
      </c>
      <c r="K45" s="56">
        <f t="shared" ref="K45" si="11">(K7-J7)/J7</f>
        <v>5.1931265336468663E-2</v>
      </c>
      <c r="L45" s="56">
        <f t="shared" ref="L45" si="12">(L7-K7)/K7</f>
        <v>-4.8597664251838167E-2</v>
      </c>
      <c r="M45" s="56">
        <f t="shared" ref="M45" si="13">(M7-L7)/L7</f>
        <v>1.7973395241061771E-2</v>
      </c>
      <c r="N45" s="56">
        <f t="shared" ref="N45" si="14">(N7-M7)/M7</f>
        <v>-4.5822848424093968E-2</v>
      </c>
      <c r="O45" s="46"/>
    </row>
    <row r="46" spans="2:15" x14ac:dyDescent="0.25">
      <c r="B46" s="69" t="s">
        <v>45</v>
      </c>
      <c r="C46" s="69"/>
      <c r="D46" s="46"/>
      <c r="E46" s="56">
        <f>(E17-D17)/D17</f>
        <v>-6.850455863225248E-2</v>
      </c>
      <c r="F46" s="56">
        <f t="shared" ref="F46:L46" si="15">(F17-E17)/E17</f>
        <v>-8.8365446468392381E-2</v>
      </c>
      <c r="G46" s="56">
        <f t="shared" si="15"/>
        <v>0.14225533963971235</v>
      </c>
      <c r="H46" s="56">
        <f t="shared" si="15"/>
        <v>3.6275710128340806E-2</v>
      </c>
      <c r="I46" s="56">
        <f>(I17-H17)/H17</f>
        <v>-7.1222644329605542E-3</v>
      </c>
      <c r="J46" s="56">
        <f t="shared" si="15"/>
        <v>2.0990266378920274E-2</v>
      </c>
      <c r="K46" s="56">
        <f t="shared" si="15"/>
        <v>5.572347957346094E-3</v>
      </c>
      <c r="L46" s="56">
        <f t="shared" si="15"/>
        <v>-1.6793927714951321E-2</v>
      </c>
      <c r="M46" s="56">
        <f t="shared" ref="M46" si="16">(M17-L17)/L17</f>
        <v>4.7762006946402313E-2</v>
      </c>
      <c r="N46" s="56">
        <f t="shared" ref="N46" si="17">(N17-M17)/M17</f>
        <v>-3.9182618355074521E-2</v>
      </c>
      <c r="O46" s="46"/>
    </row>
  </sheetData>
  <mergeCells count="13">
    <mergeCell ref="B45:C45"/>
    <mergeCell ref="B46:C46"/>
    <mergeCell ref="B39:C39"/>
    <mergeCell ref="B40:C40"/>
    <mergeCell ref="B41:C41"/>
    <mergeCell ref="B42:C42"/>
    <mergeCell ref="B43:C43"/>
    <mergeCell ref="B44:C44"/>
    <mergeCell ref="B7:C7"/>
    <mergeCell ref="B8:C8"/>
    <mergeCell ref="B14:C14"/>
    <mergeCell ref="B15:C15"/>
    <mergeCell ref="B16:C16"/>
  </mergeCells>
  <conditionalFormatting sqref="D15:J15 M15:AA15">
    <cfRule type="cellIs" dxfId="65" priority="17" stopIfTrue="1" operator="lessThan">
      <formula>0</formula>
    </cfRule>
    <cfRule type="cellIs" dxfId="64" priority="18" stopIfTrue="1" operator="notEqual">
      <formula>D7+D8-D11-D14</formula>
    </cfRule>
  </conditionalFormatting>
  <conditionalFormatting sqref="D16:J16 M16:AA16">
    <cfRule type="cellIs" dxfId="63" priority="21" stopIfTrue="1" operator="notEqual">
      <formula>D15-D17</formula>
    </cfRule>
  </conditionalFormatting>
  <conditionalFormatting sqref="D17:D19 D7:D13">
    <cfRule type="cellIs" dxfId="62" priority="20" stopIfTrue="1" operator="lessThan">
      <formula>0</formula>
    </cfRule>
  </conditionalFormatting>
  <conditionalFormatting sqref="D15">
    <cfRule type="cellIs" dxfId="61" priority="22" stopIfTrue="1" operator="lessThan">
      <formula>0</formula>
    </cfRule>
    <cfRule type="cellIs" dxfId="60" priority="23" stopIfTrue="1" operator="notEqual">
      <formula>D7+D8-D11-D14</formula>
    </cfRule>
  </conditionalFormatting>
  <conditionalFormatting sqref="D17:D19 D7:D13">
    <cfRule type="cellIs" dxfId="59" priority="19" stopIfTrue="1" operator="lessThan">
      <formula>0</formula>
    </cfRule>
  </conditionalFormatting>
  <conditionalFormatting sqref="E17:J19 E7:J13 M7:AA13 M17:AA19">
    <cfRule type="cellIs" dxfId="58" priority="16" stopIfTrue="1" operator="lessThan">
      <formula>0</formula>
    </cfRule>
  </conditionalFormatting>
  <conditionalFormatting sqref="E17:J19 E7:J13 M7:AA13 M17:AA19">
    <cfRule type="cellIs" dxfId="57" priority="15" stopIfTrue="1" operator="lessThan">
      <formula>0</formula>
    </cfRule>
  </conditionalFormatting>
  <conditionalFormatting sqref="L16">
    <cfRule type="cellIs" dxfId="56" priority="12" stopIfTrue="1" operator="notEqual">
      <formula>L15-L17</formula>
    </cfRule>
  </conditionalFormatting>
  <conditionalFormatting sqref="L17:L19 L7:L13">
    <cfRule type="cellIs" dxfId="55" priority="11" stopIfTrue="1" operator="lessThan">
      <formula>0</formula>
    </cfRule>
  </conditionalFormatting>
  <conditionalFormatting sqref="L15">
    <cfRule type="cellIs" dxfId="54" priority="13" stopIfTrue="1" operator="lessThan">
      <formula>0</formula>
    </cfRule>
    <cfRule type="cellIs" dxfId="53" priority="14" stopIfTrue="1" operator="notEqual">
      <formula>L7+L8-L11-L14</formula>
    </cfRule>
  </conditionalFormatting>
  <conditionalFormatting sqref="L17:L19 L7:L13">
    <cfRule type="cellIs" dxfId="52" priority="10" stopIfTrue="1" operator="lessThan">
      <formula>0</formula>
    </cfRule>
  </conditionalFormatting>
  <conditionalFormatting sqref="L15">
    <cfRule type="cellIs" dxfId="51" priority="8" stopIfTrue="1" operator="lessThan">
      <formula>0</formula>
    </cfRule>
    <cfRule type="cellIs" dxfId="50" priority="9" stopIfTrue="1" operator="notEqual">
      <formula>L7+L8-L11-L14</formula>
    </cfRule>
  </conditionalFormatting>
  <conditionalFormatting sqref="K16">
    <cfRule type="cellIs" dxfId="49" priority="5" stopIfTrue="1" operator="notEqual">
      <formula>K15-K17</formula>
    </cfRule>
  </conditionalFormatting>
  <conditionalFormatting sqref="K17:K19 K7:K13">
    <cfRule type="cellIs" dxfId="48" priority="4" stopIfTrue="1" operator="lessThan">
      <formula>0</formula>
    </cfRule>
  </conditionalFormatting>
  <conditionalFormatting sqref="K15">
    <cfRule type="cellIs" dxfId="47" priority="6" stopIfTrue="1" operator="lessThan">
      <formula>0</formula>
    </cfRule>
    <cfRule type="cellIs" dxfId="46" priority="7" stopIfTrue="1" operator="notEqual">
      <formula>K7+K8-K11-K14</formula>
    </cfRule>
  </conditionalFormatting>
  <conditionalFormatting sqref="K17:K19 K7:K13">
    <cfRule type="cellIs" dxfId="45" priority="3" stopIfTrue="1" operator="lessThan">
      <formula>0</formula>
    </cfRule>
  </conditionalFormatting>
  <conditionalFormatting sqref="K15">
    <cfRule type="cellIs" dxfId="44" priority="1" stopIfTrue="1" operator="lessThan">
      <formula>0</formula>
    </cfRule>
    <cfRule type="cellIs" dxfId="43" priority="2" stopIfTrue="1" operator="notEqual">
      <formula>K7+K8-K11-K14</formula>
    </cfRule>
  </conditionalFormatting>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2</xdr:col>
                    <xdr:colOff>0</xdr:colOff>
                    <xdr:row>8</xdr:row>
                    <xdr:rowOff>19050</xdr:rowOff>
                  </from>
                  <to>
                    <xdr:col>2</xdr:col>
                    <xdr:colOff>0</xdr:colOff>
                    <xdr:row>9</xdr:row>
                    <xdr:rowOff>0</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2</xdr:col>
                    <xdr:colOff>0</xdr:colOff>
                    <xdr:row>11</xdr:row>
                    <xdr:rowOff>19050</xdr:rowOff>
                  </from>
                  <to>
                    <xdr:col>2</xdr:col>
                    <xdr:colOff>0</xdr:colOff>
                    <xdr:row>12</xdr:row>
                    <xdr:rowOff>0</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2</xdr:col>
                    <xdr:colOff>0</xdr:colOff>
                    <xdr:row>8</xdr:row>
                    <xdr:rowOff>19050</xdr:rowOff>
                  </from>
                  <to>
                    <xdr:col>2</xdr:col>
                    <xdr:colOff>0</xdr:colOff>
                    <xdr:row>9</xdr:row>
                    <xdr:rowOff>0</xdr:rowOff>
                  </to>
                </anchor>
              </controlPr>
            </control>
          </mc:Choice>
        </mc:AlternateContent>
        <mc:AlternateContent xmlns:mc="http://schemas.openxmlformats.org/markup-compatibility/2006">
          <mc:Choice Requires="x14">
            <control shapeId="3076" r:id="rId7" name="Drop Down 4">
              <controlPr defaultSize="0" autoLine="0" autoPict="0">
                <anchor moveWithCells="1">
                  <from>
                    <xdr:col>2</xdr:col>
                    <xdr:colOff>0</xdr:colOff>
                    <xdr:row>11</xdr:row>
                    <xdr:rowOff>19050</xdr:rowOff>
                  </from>
                  <to>
                    <xdr:col>2</xdr:col>
                    <xdr:colOff>0</xdr:colOff>
                    <xdr:row>12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47"/>
  <sheetViews>
    <sheetView tabSelected="1" workbookViewId="0">
      <pane xSplit="1" topLeftCell="B1" activePane="topRight" state="frozen"/>
      <selection pane="topRight" activeCell="F9" sqref="F9"/>
    </sheetView>
  </sheetViews>
  <sheetFormatPr defaultColWidth="12.5703125" defaultRowHeight="15" x14ac:dyDescent="0.25"/>
  <cols>
    <col min="1" max="2" width="18.7109375" customWidth="1"/>
  </cols>
  <sheetData>
    <row r="1" spans="1:26" x14ac:dyDescent="0.25">
      <c r="A1" s="1"/>
      <c r="B1" s="2" t="s">
        <v>0</v>
      </c>
      <c r="C1" s="47" t="s">
        <v>1</v>
      </c>
      <c r="D1" s="47"/>
      <c r="E1" s="47"/>
      <c r="F1" s="47"/>
      <c r="G1" s="47"/>
      <c r="H1" s="47"/>
      <c r="I1" s="47"/>
      <c r="J1" s="47"/>
      <c r="K1" s="47"/>
      <c r="L1" s="47"/>
      <c r="M1" s="47"/>
      <c r="N1" s="47"/>
      <c r="O1" s="47"/>
      <c r="P1" s="47"/>
      <c r="Q1" s="47"/>
      <c r="R1" s="47"/>
      <c r="S1" s="47"/>
      <c r="T1" s="47"/>
      <c r="U1" s="47"/>
      <c r="V1" s="47"/>
      <c r="W1" s="47"/>
      <c r="X1" s="47"/>
      <c r="Y1" s="47"/>
      <c r="Z1" s="47"/>
    </row>
    <row r="2" spans="1:26" x14ac:dyDescent="0.25">
      <c r="A2" s="4"/>
      <c r="B2" s="5" t="s">
        <v>2</v>
      </c>
      <c r="C2" s="48" t="s">
        <v>30</v>
      </c>
      <c r="D2" s="48" t="s">
        <v>31</v>
      </c>
      <c r="E2" s="48" t="s">
        <v>32</v>
      </c>
      <c r="F2" s="48" t="s">
        <v>33</v>
      </c>
      <c r="G2" s="48" t="s">
        <v>34</v>
      </c>
      <c r="H2" s="48" t="s">
        <v>35</v>
      </c>
      <c r="I2" s="48" t="s">
        <v>36</v>
      </c>
      <c r="J2" s="48" t="s">
        <v>37</v>
      </c>
      <c r="K2" s="48" t="s">
        <v>38</v>
      </c>
      <c r="L2" s="48" t="s">
        <v>39</v>
      </c>
      <c r="M2" s="48" t="s">
        <v>40</v>
      </c>
      <c r="N2" s="48" t="s">
        <v>41</v>
      </c>
      <c r="O2" s="48" t="s">
        <v>30</v>
      </c>
      <c r="P2" s="48" t="s">
        <v>31</v>
      </c>
      <c r="Q2" s="48" t="s">
        <v>32</v>
      </c>
      <c r="R2" s="48" t="s">
        <v>33</v>
      </c>
      <c r="S2" s="48" t="s">
        <v>34</v>
      </c>
      <c r="T2" s="48" t="s">
        <v>35</v>
      </c>
      <c r="U2" s="48" t="s">
        <v>36</v>
      </c>
      <c r="V2" s="48" t="s">
        <v>37</v>
      </c>
      <c r="W2" s="48" t="s">
        <v>38</v>
      </c>
      <c r="X2" s="48" t="s">
        <v>39</v>
      </c>
      <c r="Y2" s="48" t="s">
        <v>40</v>
      </c>
      <c r="Z2" s="48" t="s">
        <v>41</v>
      </c>
    </row>
    <row r="3" spans="1:26" x14ac:dyDescent="0.25">
      <c r="A3" s="4"/>
      <c r="B3" s="7" t="s">
        <v>3</v>
      </c>
      <c r="C3" s="47">
        <v>2017</v>
      </c>
      <c r="D3" s="47">
        <v>2017</v>
      </c>
      <c r="E3" s="47">
        <v>2017</v>
      </c>
      <c r="F3" s="47">
        <v>2017</v>
      </c>
      <c r="G3" s="47">
        <v>2017</v>
      </c>
      <c r="H3" s="47">
        <v>2017</v>
      </c>
      <c r="I3" s="47">
        <v>2017</v>
      </c>
      <c r="J3" s="47">
        <v>2017</v>
      </c>
      <c r="K3" s="47">
        <v>2017</v>
      </c>
      <c r="L3" s="47">
        <v>2017</v>
      </c>
      <c r="M3" s="47">
        <v>2017</v>
      </c>
      <c r="N3" s="47">
        <v>2017</v>
      </c>
      <c r="O3" s="47">
        <v>2018</v>
      </c>
      <c r="P3" s="47">
        <v>2018</v>
      </c>
      <c r="Q3" s="47">
        <v>2018</v>
      </c>
      <c r="R3" s="47">
        <v>2018</v>
      </c>
      <c r="S3" s="47">
        <v>2018</v>
      </c>
      <c r="T3" s="47">
        <v>2018</v>
      </c>
      <c r="U3" s="47">
        <v>2018</v>
      </c>
      <c r="V3" s="47">
        <v>2018</v>
      </c>
      <c r="W3" s="47">
        <v>2018</v>
      </c>
      <c r="X3" s="47">
        <v>2018</v>
      </c>
      <c r="Y3" s="47">
        <v>2018</v>
      </c>
      <c r="Z3" s="47">
        <v>2018</v>
      </c>
    </row>
    <row r="4" spans="1:26" x14ac:dyDescent="0.25">
      <c r="A4" s="4"/>
      <c r="B4" s="4"/>
      <c r="C4" s="9"/>
    </row>
    <row r="5" spans="1:26" ht="51.75" customHeight="1" x14ac:dyDescent="0.25">
      <c r="A5" s="10"/>
      <c r="B5" s="11"/>
      <c r="C5" s="12" t="s">
        <v>29</v>
      </c>
      <c r="D5" s="12" t="s">
        <v>29</v>
      </c>
      <c r="E5" s="12" t="s">
        <v>29</v>
      </c>
      <c r="F5" s="12" t="s">
        <v>29</v>
      </c>
      <c r="G5" s="12" t="s">
        <v>29</v>
      </c>
      <c r="H5" s="12" t="s">
        <v>29</v>
      </c>
      <c r="I5" s="12" t="s">
        <v>29</v>
      </c>
      <c r="J5" s="12" t="s">
        <v>29</v>
      </c>
      <c r="K5" s="12" t="s">
        <v>29</v>
      </c>
      <c r="L5" s="12" t="s">
        <v>29</v>
      </c>
      <c r="M5" s="12" t="s">
        <v>29</v>
      </c>
      <c r="N5" s="12" t="s">
        <v>29</v>
      </c>
      <c r="O5" s="12" t="s">
        <v>29</v>
      </c>
      <c r="P5" s="12" t="s">
        <v>29</v>
      </c>
      <c r="Q5" s="12" t="s">
        <v>29</v>
      </c>
      <c r="R5" s="12" t="s">
        <v>29</v>
      </c>
      <c r="S5" s="12" t="s">
        <v>29</v>
      </c>
      <c r="T5" s="12" t="s">
        <v>29</v>
      </c>
      <c r="U5" s="12" t="s">
        <v>29</v>
      </c>
      <c r="V5" s="12" t="s">
        <v>29</v>
      </c>
      <c r="W5" s="12" t="s">
        <v>29</v>
      </c>
      <c r="X5" s="12" t="s">
        <v>29</v>
      </c>
      <c r="Y5" s="12" t="s">
        <v>29</v>
      </c>
      <c r="Z5" s="12" t="s">
        <v>29</v>
      </c>
    </row>
    <row r="6" spans="1:26" x14ac:dyDescent="0.25">
      <c r="A6" s="13"/>
      <c r="B6" s="14"/>
      <c r="C6" s="41" t="s">
        <v>28</v>
      </c>
      <c r="D6" s="41" t="s">
        <v>28</v>
      </c>
      <c r="E6" s="41" t="s">
        <v>28</v>
      </c>
      <c r="F6" s="41" t="s">
        <v>28</v>
      </c>
      <c r="G6" s="41" t="s">
        <v>28</v>
      </c>
      <c r="H6" s="41" t="s">
        <v>28</v>
      </c>
      <c r="I6" s="41" t="s">
        <v>28</v>
      </c>
      <c r="J6" s="41" t="s">
        <v>28</v>
      </c>
      <c r="K6" s="41" t="s">
        <v>28</v>
      </c>
      <c r="L6" s="41" t="s">
        <v>28</v>
      </c>
      <c r="M6" s="41" t="s">
        <v>28</v>
      </c>
      <c r="N6" s="41" t="s">
        <v>28</v>
      </c>
      <c r="O6" s="41" t="s">
        <v>28</v>
      </c>
      <c r="P6" s="41" t="s">
        <v>28</v>
      </c>
      <c r="Q6" s="41" t="s">
        <v>28</v>
      </c>
      <c r="R6" s="41" t="s">
        <v>28</v>
      </c>
      <c r="S6" s="41" t="s">
        <v>28</v>
      </c>
      <c r="T6" s="41" t="s">
        <v>28</v>
      </c>
      <c r="U6" s="41" t="s">
        <v>28</v>
      </c>
      <c r="V6" s="41" t="s">
        <v>28</v>
      </c>
      <c r="W6" s="41" t="s">
        <v>28</v>
      </c>
      <c r="X6" s="41" t="s">
        <v>28</v>
      </c>
      <c r="Y6" s="41" t="s">
        <v>28</v>
      </c>
      <c r="Z6" s="41" t="s">
        <v>28</v>
      </c>
    </row>
    <row r="7" spans="1:26" x14ac:dyDescent="0.25">
      <c r="A7" s="65" t="s">
        <v>6</v>
      </c>
      <c r="B7" s="66"/>
      <c r="C7" s="43">
        <v>2143.8334589999999</v>
      </c>
      <c r="D7" s="43">
        <v>2055.6626580000002</v>
      </c>
      <c r="E7" s="43">
        <v>1877.9652610000001</v>
      </c>
      <c r="F7" s="43">
        <v>1958.080755</v>
      </c>
      <c r="G7" s="43">
        <v>2144.781254</v>
      </c>
      <c r="H7" s="43">
        <v>1974.3562710000001</v>
      </c>
      <c r="I7" s="43">
        <v>2257.4768960000001</v>
      </c>
      <c r="J7" s="43">
        <v>2374.7105329999999</v>
      </c>
      <c r="K7" s="43">
        <v>2253.5045169999999</v>
      </c>
      <c r="L7" s="43">
        <v>2293.2188599999999</v>
      </c>
      <c r="M7" s="43">
        <v>2192.975966</v>
      </c>
      <c r="N7" s="61">
        <v>2311.0563539999998</v>
      </c>
      <c r="O7" s="43">
        <v>2261.710806</v>
      </c>
      <c r="P7" s="61"/>
      <c r="Q7" s="61"/>
      <c r="R7" s="61"/>
      <c r="S7" s="61"/>
      <c r="T7" s="61"/>
      <c r="U7" s="61"/>
      <c r="V7" s="61"/>
      <c r="W7" s="61"/>
      <c r="X7" s="61"/>
      <c r="Y7" s="61"/>
      <c r="Z7" s="61"/>
    </row>
    <row r="8" spans="1:26" x14ac:dyDescent="0.25">
      <c r="A8" s="67" t="s">
        <v>7</v>
      </c>
      <c r="B8" s="68"/>
      <c r="C8" s="44">
        <v>13471.13927</v>
      </c>
      <c r="D8" s="44">
        <v>12523.401125</v>
      </c>
      <c r="E8" s="44">
        <v>11216.340313999999</v>
      </c>
      <c r="F8" s="44">
        <v>13101.365732</v>
      </c>
      <c r="G8" s="44">
        <v>13524.173709999999</v>
      </c>
      <c r="H8" s="44">
        <v>13688.325951999999</v>
      </c>
      <c r="I8" s="44">
        <v>13517.843659</v>
      </c>
      <c r="J8" s="44">
        <f>SUM(J9:J10)</f>
        <v>13497.944810000001</v>
      </c>
      <c r="K8" s="44">
        <f>SUM(K9:K10)</f>
        <v>13345.26016</v>
      </c>
      <c r="L8" s="44">
        <v>14106.017013999999</v>
      </c>
      <c r="M8" s="44">
        <v>13418.275121999999</v>
      </c>
      <c r="N8" s="62">
        <v>13390.627678000001</v>
      </c>
      <c r="O8" s="44">
        <f>SUM(O9:O10)</f>
        <v>14020.357964999999</v>
      </c>
      <c r="P8" s="62"/>
      <c r="Q8" s="62"/>
      <c r="R8" s="62"/>
      <c r="S8" s="62"/>
      <c r="T8" s="62"/>
      <c r="U8" s="62"/>
      <c r="V8" s="62"/>
      <c r="W8" s="62"/>
      <c r="X8" s="62"/>
      <c r="Y8" s="62"/>
      <c r="Z8" s="62"/>
    </row>
    <row r="9" spans="1:26" x14ac:dyDescent="0.25">
      <c r="A9" s="21" t="s">
        <v>8</v>
      </c>
      <c r="B9" s="19"/>
      <c r="C9" s="44">
        <v>0</v>
      </c>
      <c r="D9" s="44">
        <v>0</v>
      </c>
      <c r="E9" s="44">
        <v>0</v>
      </c>
      <c r="F9" s="44">
        <v>0</v>
      </c>
      <c r="G9" s="44">
        <v>0</v>
      </c>
      <c r="H9" s="44">
        <v>0</v>
      </c>
      <c r="I9" s="44">
        <v>0</v>
      </c>
      <c r="J9" s="44">
        <v>0</v>
      </c>
      <c r="K9" s="44">
        <v>0</v>
      </c>
      <c r="L9" s="44">
        <v>0</v>
      </c>
      <c r="M9" s="44">
        <v>0</v>
      </c>
      <c r="N9" s="62">
        <v>0</v>
      </c>
      <c r="O9" s="44">
        <v>0</v>
      </c>
      <c r="P9" s="62"/>
      <c r="Q9" s="62"/>
      <c r="R9" s="62"/>
      <c r="S9" s="62"/>
      <c r="T9" s="62"/>
      <c r="U9" s="62"/>
      <c r="V9" s="62"/>
      <c r="W9" s="62"/>
      <c r="X9" s="62"/>
      <c r="Y9" s="62"/>
      <c r="Z9" s="62"/>
    </row>
    <row r="10" spans="1:26" x14ac:dyDescent="0.25">
      <c r="A10" s="21" t="s">
        <v>9</v>
      </c>
      <c r="B10" s="19"/>
      <c r="C10" s="44">
        <v>13471.13927</v>
      </c>
      <c r="D10" s="44">
        <v>12523.401125</v>
      </c>
      <c r="E10" s="44">
        <v>11216.340313999999</v>
      </c>
      <c r="F10" s="44">
        <v>13101.365732</v>
      </c>
      <c r="G10" s="44">
        <v>13524.173709999999</v>
      </c>
      <c r="H10" s="44">
        <v>13688.325951999999</v>
      </c>
      <c r="I10" s="44">
        <v>13517.843659</v>
      </c>
      <c r="J10" s="44">
        <v>13497.944810000001</v>
      </c>
      <c r="K10" s="44">
        <v>13345.26016</v>
      </c>
      <c r="L10" s="44">
        <v>14106.017013999999</v>
      </c>
      <c r="M10" s="44">
        <v>13418.275121999999</v>
      </c>
      <c r="N10" s="62">
        <v>13390.627678000001</v>
      </c>
      <c r="O10" s="44">
        <v>14020.357964999999</v>
      </c>
      <c r="P10" s="62"/>
      <c r="Q10" s="62"/>
      <c r="R10" s="62"/>
      <c r="S10" s="62"/>
      <c r="T10" s="62"/>
      <c r="U10" s="62"/>
      <c r="V10" s="62"/>
      <c r="W10" s="62"/>
      <c r="X10" s="62"/>
      <c r="Y10" s="62"/>
      <c r="Z10" s="62"/>
    </row>
    <row r="11" spans="1:26" x14ac:dyDescent="0.25">
      <c r="A11" s="18" t="s">
        <v>10</v>
      </c>
      <c r="B11" s="19"/>
      <c r="C11" s="43">
        <v>0</v>
      </c>
      <c r="D11" s="43">
        <v>0</v>
      </c>
      <c r="E11" s="43">
        <v>0</v>
      </c>
      <c r="F11" s="43">
        <v>0</v>
      </c>
      <c r="G11" s="43">
        <v>0</v>
      </c>
      <c r="H11" s="43">
        <v>0</v>
      </c>
      <c r="I11" s="43">
        <v>0</v>
      </c>
      <c r="J11" s="43">
        <f>SUM(J12:J13)</f>
        <v>0</v>
      </c>
      <c r="K11" s="43">
        <f>SUM(K12:K13)</f>
        <v>0</v>
      </c>
      <c r="L11" s="43">
        <v>0</v>
      </c>
      <c r="M11" s="43">
        <v>0</v>
      </c>
      <c r="N11" s="61">
        <v>0</v>
      </c>
      <c r="O11" s="43">
        <f>SUM(O12:O13)</f>
        <v>0</v>
      </c>
      <c r="P11" s="61"/>
      <c r="Q11" s="61"/>
      <c r="R11" s="61"/>
      <c r="S11" s="61"/>
      <c r="T11" s="61"/>
      <c r="U11" s="61"/>
      <c r="V11" s="61"/>
      <c r="W11" s="61"/>
      <c r="X11" s="61"/>
      <c r="Y11" s="61"/>
      <c r="Z11" s="61"/>
    </row>
    <row r="12" spans="1:26" x14ac:dyDescent="0.25">
      <c r="A12" s="21" t="s">
        <v>8</v>
      </c>
      <c r="B12" s="19"/>
      <c r="C12" s="43">
        <v>0</v>
      </c>
      <c r="D12" s="43">
        <v>0</v>
      </c>
      <c r="E12" s="43">
        <v>0</v>
      </c>
      <c r="F12" s="43">
        <v>0</v>
      </c>
      <c r="G12" s="43">
        <v>0</v>
      </c>
      <c r="H12" s="43">
        <v>0</v>
      </c>
      <c r="I12" s="43">
        <v>0</v>
      </c>
      <c r="J12" s="43">
        <v>0</v>
      </c>
      <c r="K12" s="43">
        <v>0</v>
      </c>
      <c r="L12" s="43">
        <v>0</v>
      </c>
      <c r="M12" s="43">
        <v>0</v>
      </c>
      <c r="N12" s="61">
        <v>0</v>
      </c>
      <c r="O12" s="43">
        <v>0</v>
      </c>
      <c r="P12" s="61"/>
      <c r="Q12" s="61"/>
      <c r="R12" s="61"/>
      <c r="S12" s="61"/>
      <c r="T12" s="61"/>
      <c r="U12" s="61"/>
      <c r="V12" s="61"/>
      <c r="W12" s="61"/>
      <c r="X12" s="61"/>
      <c r="Y12" s="61"/>
      <c r="Z12" s="61"/>
    </row>
    <row r="13" spans="1:26" x14ac:dyDescent="0.25">
      <c r="A13" s="21" t="s">
        <v>9</v>
      </c>
      <c r="B13" s="19"/>
      <c r="C13" s="43">
        <v>0</v>
      </c>
      <c r="D13" s="43">
        <v>0</v>
      </c>
      <c r="E13" s="43">
        <v>0</v>
      </c>
      <c r="F13" s="43">
        <v>0</v>
      </c>
      <c r="G13" s="43">
        <v>0</v>
      </c>
      <c r="H13" s="43">
        <v>0</v>
      </c>
      <c r="I13" s="43">
        <v>0</v>
      </c>
      <c r="J13" s="43">
        <v>0</v>
      </c>
      <c r="K13" s="43">
        <v>0</v>
      </c>
      <c r="L13" s="43">
        <v>0</v>
      </c>
      <c r="M13" s="43">
        <v>0</v>
      </c>
      <c r="N13" s="61">
        <v>0</v>
      </c>
      <c r="O13" s="43">
        <v>0</v>
      </c>
      <c r="P13" s="61"/>
      <c r="Q13" s="61"/>
      <c r="R13" s="61"/>
      <c r="S13" s="61"/>
      <c r="T13" s="61"/>
      <c r="U13" s="61"/>
      <c r="V13" s="61"/>
      <c r="W13" s="61"/>
      <c r="X13" s="61"/>
      <c r="Y13" s="61"/>
      <c r="Z13" s="61"/>
    </row>
    <row r="14" spans="1:26" x14ac:dyDescent="0.25">
      <c r="A14" s="67" t="s">
        <v>11</v>
      </c>
      <c r="B14" s="68"/>
      <c r="C14" s="43">
        <v>31.037095000000001</v>
      </c>
      <c r="D14" s="43">
        <v>76.651904000000002</v>
      </c>
      <c r="E14" s="43">
        <v>225.09294</v>
      </c>
      <c r="F14" s="43">
        <v>-29.391452999999998</v>
      </c>
      <c r="G14" s="43">
        <v>-49.772345999999999</v>
      </c>
      <c r="H14" s="43">
        <v>71.433284</v>
      </c>
      <c r="I14" s="43">
        <v>-96.477800000000002</v>
      </c>
      <c r="J14" s="43">
        <v>61.903472000000001</v>
      </c>
      <c r="K14" s="43">
        <v>25.066489000000001</v>
      </c>
      <c r="L14" s="43">
        <v>-0.951735</v>
      </c>
      <c r="M14" s="43">
        <v>-72.815613999999997</v>
      </c>
      <c r="N14" s="61">
        <v>-3.0145219999999999</v>
      </c>
      <c r="O14" s="43">
        <v>-1.0148429999999999</v>
      </c>
      <c r="P14" s="61"/>
      <c r="Q14" s="61"/>
      <c r="R14" s="61"/>
      <c r="S14" s="61"/>
      <c r="T14" s="61"/>
      <c r="U14" s="61"/>
      <c r="V14" s="61"/>
      <c r="W14" s="61"/>
      <c r="X14" s="61"/>
      <c r="Y14" s="61"/>
      <c r="Z14" s="61"/>
    </row>
    <row r="15" spans="1:26" x14ac:dyDescent="0.25">
      <c r="A15" s="65" t="s">
        <v>12</v>
      </c>
      <c r="B15" s="66"/>
      <c r="C15" s="45">
        <v>15583.935633999999</v>
      </c>
      <c r="D15" s="45">
        <v>14502.411879000001</v>
      </c>
      <c r="E15" s="45">
        <v>12869.212634999998</v>
      </c>
      <c r="F15" s="45">
        <v>15088.837940000001</v>
      </c>
      <c r="G15" s="45">
        <v>15718.727309999998</v>
      </c>
      <c r="H15" s="45">
        <v>15591.248938999999</v>
      </c>
      <c r="I15" s="45">
        <v>15871.798355000001</v>
      </c>
      <c r="J15" s="45">
        <f>J7+J8-J11-J14</f>
        <v>15810.751871</v>
      </c>
      <c r="K15" s="45">
        <f>K7+K8-K11-K14</f>
        <v>15573.698187999998</v>
      </c>
      <c r="L15" s="45">
        <v>16400.187608999997</v>
      </c>
      <c r="M15" s="45">
        <v>15684.066701999998</v>
      </c>
      <c r="N15" s="63">
        <v>15704.698554000001</v>
      </c>
      <c r="O15" s="45">
        <f>O7+O8-O11-O14</f>
        <v>16283.083613999999</v>
      </c>
      <c r="P15" s="63"/>
      <c r="Q15" s="63"/>
      <c r="R15" s="63"/>
      <c r="S15" s="63"/>
      <c r="T15" s="63"/>
      <c r="U15" s="63"/>
      <c r="V15" s="63"/>
      <c r="W15" s="63"/>
      <c r="X15" s="63"/>
      <c r="Y15" s="63"/>
      <c r="Z15" s="63"/>
    </row>
    <row r="16" spans="1:26" x14ac:dyDescent="0.25">
      <c r="A16" s="65" t="s">
        <v>13</v>
      </c>
      <c r="B16" s="66"/>
      <c r="C16" s="43">
        <v>-63.511727999999493</v>
      </c>
      <c r="D16" s="43">
        <v>-59.807600000001912</v>
      </c>
      <c r="E16" s="43">
        <v>291.86679000000186</v>
      </c>
      <c r="F16" s="43">
        <v>-71.43867500000124</v>
      </c>
      <c r="G16" s="43">
        <v>-159.34248499999921</v>
      </c>
      <c r="H16" s="43">
        <v>-152.31270499999846</v>
      </c>
      <c r="I16" s="43">
        <v>-103.405933</v>
      </c>
      <c r="J16" s="43">
        <f>J17-J15</f>
        <v>59.058736999999383</v>
      </c>
      <c r="K16" s="43">
        <f>K17-K15</f>
        <v>39.332906000001458</v>
      </c>
      <c r="L16" s="43">
        <v>-44.913000999997166</v>
      </c>
      <c r="M16" s="43">
        <v>39.404429000001983</v>
      </c>
      <c r="N16" s="61">
        <v>49.818986999998742</v>
      </c>
      <c r="O16" s="43">
        <f>O17-O15</f>
        <v>-91.15888300000006</v>
      </c>
      <c r="P16" s="61"/>
      <c r="Q16" s="61"/>
      <c r="R16" s="61"/>
      <c r="S16" s="61"/>
      <c r="T16" s="61"/>
      <c r="U16" s="61"/>
      <c r="V16" s="61"/>
      <c r="W16" s="61"/>
      <c r="X16" s="61"/>
      <c r="Y16" s="61"/>
      <c r="Z16" s="61"/>
    </row>
    <row r="17" spans="1:26" x14ac:dyDescent="0.25">
      <c r="A17" s="24" t="s">
        <v>14</v>
      </c>
      <c r="B17" s="19"/>
      <c r="C17" s="43">
        <v>15520.423906</v>
      </c>
      <c r="D17" s="43">
        <v>14442.604278999999</v>
      </c>
      <c r="E17" s="43">
        <v>13161.079425</v>
      </c>
      <c r="F17" s="43">
        <v>15017.399265</v>
      </c>
      <c r="G17" s="43">
        <v>15559.384824999999</v>
      </c>
      <c r="H17" s="43">
        <v>15438.936234000001</v>
      </c>
      <c r="I17" s="43">
        <v>15768.392422000001</v>
      </c>
      <c r="J17" s="43">
        <v>15869.810608</v>
      </c>
      <c r="K17" s="43">
        <v>15613.031094</v>
      </c>
      <c r="L17" s="43">
        <v>16355.274608</v>
      </c>
      <c r="M17" s="43">
        <v>15723.471131</v>
      </c>
      <c r="N17" s="61">
        <v>15754.517540999999</v>
      </c>
      <c r="O17" s="43">
        <v>16191.924730999999</v>
      </c>
      <c r="P17" s="61"/>
      <c r="Q17" s="61"/>
      <c r="R17" s="61"/>
      <c r="S17" s="61"/>
      <c r="T17" s="61"/>
      <c r="U17" s="61"/>
      <c r="V17" s="61"/>
      <c r="W17" s="61"/>
      <c r="X17" s="61"/>
      <c r="Y17" s="61"/>
      <c r="Z17" s="61"/>
    </row>
    <row r="18" spans="1:26" x14ac:dyDescent="0.25">
      <c r="A18" s="25" t="s">
        <v>15</v>
      </c>
      <c r="B18" s="19"/>
      <c r="C18" s="42">
        <v>1020.633</v>
      </c>
      <c r="D18" s="42">
        <v>736.70100000000002</v>
      </c>
      <c r="E18" s="42">
        <v>1433.528</v>
      </c>
      <c r="F18" s="42">
        <v>4214.674</v>
      </c>
      <c r="G18" s="42">
        <v>643.92499999999995</v>
      </c>
      <c r="H18" s="42">
        <v>870.17700000000002</v>
      </c>
      <c r="I18" s="42">
        <v>830.05399999999997</v>
      </c>
      <c r="J18" s="42">
        <v>876.87099999999998</v>
      </c>
      <c r="K18" s="42">
        <v>1927.8230000000001</v>
      </c>
      <c r="L18" s="42">
        <v>598.73500000000001</v>
      </c>
      <c r="M18" s="42">
        <v>516.82299999999998</v>
      </c>
      <c r="N18" s="64">
        <v>563.322</v>
      </c>
      <c r="O18" s="42">
        <v>598.73500000000001</v>
      </c>
      <c r="P18" s="64"/>
      <c r="Q18" s="64"/>
      <c r="R18" s="64"/>
      <c r="S18" s="64"/>
      <c r="T18" s="64"/>
      <c r="U18" s="64"/>
      <c r="V18" s="64"/>
      <c r="W18" s="64"/>
      <c r="X18" s="64"/>
      <c r="Y18" s="64"/>
      <c r="Z18" s="64"/>
    </row>
    <row r="19" spans="1:26" x14ac:dyDescent="0.25">
      <c r="A19" s="16" t="s">
        <v>16</v>
      </c>
      <c r="B19" s="19"/>
      <c r="C19" s="43">
        <v>476.02748200000002</v>
      </c>
      <c r="D19" s="43">
        <v>278.509569</v>
      </c>
      <c r="E19" s="43">
        <v>225.28311600000001</v>
      </c>
      <c r="F19" s="43">
        <v>195.88850500000001</v>
      </c>
      <c r="G19" s="43">
        <v>146.115928</v>
      </c>
      <c r="H19" s="43">
        <v>217.548475</v>
      </c>
      <c r="I19" s="43">
        <v>121.24652399999999</v>
      </c>
      <c r="J19" s="43">
        <v>183.14999700000001</v>
      </c>
      <c r="K19" s="43">
        <v>212.565515</v>
      </c>
      <c r="L19" s="43">
        <v>211.613677</v>
      </c>
      <c r="M19" s="43">
        <v>138.79934</v>
      </c>
      <c r="N19" s="61">
        <v>135.466453</v>
      </c>
      <c r="O19" s="43">
        <v>134.45161100000001</v>
      </c>
      <c r="P19" s="61"/>
      <c r="Q19" s="61"/>
      <c r="R19" s="61"/>
      <c r="S19" s="61"/>
      <c r="T19" s="61"/>
      <c r="U19" s="61"/>
      <c r="V19" s="61"/>
      <c r="W19" s="61"/>
      <c r="X19" s="61"/>
      <c r="Y19" s="61"/>
      <c r="Z19" s="61"/>
    </row>
    <row r="20" spans="1:26" hidden="1" x14ac:dyDescent="0.25">
      <c r="A20" s="26" t="s">
        <v>17</v>
      </c>
      <c r="B20" s="26"/>
      <c r="C20" s="27"/>
    </row>
    <row r="21" spans="1:26" hidden="1" x14ac:dyDescent="0.25">
      <c r="A21" s="26" t="s">
        <v>18</v>
      </c>
      <c r="B21" s="26"/>
      <c r="C21" s="27"/>
    </row>
    <row r="22" spans="1:26" hidden="1" x14ac:dyDescent="0.25">
      <c r="A22" s="26" t="s">
        <v>19</v>
      </c>
      <c r="B22" s="26"/>
      <c r="C22" s="27"/>
    </row>
    <row r="23" spans="1:26" hidden="1" x14ac:dyDescent="0.25">
      <c r="A23" s="27"/>
      <c r="B23" s="27"/>
      <c r="C23" s="27" t="s">
        <v>20</v>
      </c>
    </row>
    <row r="24" spans="1:26" hidden="1" x14ac:dyDescent="0.25">
      <c r="A24" s="28" t="s">
        <v>21</v>
      </c>
      <c r="B24" s="27"/>
      <c r="C24" s="27"/>
    </row>
    <row r="25" spans="1:26" ht="17.25" hidden="1" x14ac:dyDescent="0.25">
      <c r="A25" s="29" t="s">
        <v>22</v>
      </c>
      <c r="B25" s="30"/>
      <c r="C25" s="31" t="s">
        <v>23</v>
      </c>
    </row>
    <row r="26" spans="1:26" hidden="1" x14ac:dyDescent="0.25">
      <c r="A26" s="32" t="s">
        <v>24</v>
      </c>
      <c r="B26" s="30"/>
      <c r="C26" s="33"/>
    </row>
    <row r="27" spans="1:26" hidden="1" x14ac:dyDescent="0.25">
      <c r="A27" s="34"/>
      <c r="B27" s="35"/>
      <c r="C27" s="27"/>
    </row>
    <row r="28" spans="1:26" hidden="1" x14ac:dyDescent="0.25">
      <c r="A28" s="34"/>
      <c r="B28" s="35"/>
      <c r="C28" s="35" t="s">
        <v>25</v>
      </c>
    </row>
    <row r="29" spans="1:26" hidden="1" x14ac:dyDescent="0.25">
      <c r="A29" s="27"/>
      <c r="B29" s="27"/>
      <c r="C29" s="35" t="s">
        <v>26</v>
      </c>
    </row>
    <row r="30" spans="1:26" hidden="1" x14ac:dyDescent="0.25">
      <c r="A30" s="27"/>
      <c r="B30" s="27"/>
      <c r="C30" s="36"/>
    </row>
    <row r="31" spans="1:26" x14ac:dyDescent="0.25">
      <c r="A31" s="27"/>
      <c r="B31" s="27"/>
      <c r="C31" s="36"/>
    </row>
    <row r="32" spans="1:26" x14ac:dyDescent="0.25">
      <c r="A32" s="27"/>
      <c r="B32" s="27"/>
      <c r="C32" s="36"/>
    </row>
    <row r="33" spans="1:26" x14ac:dyDescent="0.25">
      <c r="A33" s="28" t="s">
        <v>27</v>
      </c>
      <c r="B33" s="27"/>
      <c r="C33" s="27"/>
    </row>
    <row r="34" spans="1:26" ht="17.25" x14ac:dyDescent="0.25">
      <c r="A34" s="37" t="s">
        <v>22</v>
      </c>
      <c r="B34" s="38"/>
      <c r="C34" s="39" t="s">
        <v>23</v>
      </c>
    </row>
    <row r="35" spans="1:26" x14ac:dyDescent="0.25">
      <c r="A35" s="40" t="s">
        <v>24</v>
      </c>
      <c r="B35" s="38"/>
      <c r="C35" s="33"/>
      <c r="E35">
        <v>1111</v>
      </c>
    </row>
    <row r="36" spans="1:26" x14ac:dyDescent="0.25">
      <c r="E36" s="49"/>
    </row>
    <row r="38" spans="1:26" x14ac:dyDescent="0.25">
      <c r="C38" s="50"/>
    </row>
    <row r="39" spans="1:26" x14ac:dyDescent="0.25">
      <c r="A39" s="46" t="s">
        <v>50</v>
      </c>
      <c r="B39" s="46"/>
      <c r="C39" s="46"/>
      <c r="D39" s="46"/>
      <c r="E39" s="46"/>
      <c r="F39" s="46"/>
      <c r="G39" s="46"/>
      <c r="H39" s="46"/>
      <c r="I39" s="46"/>
      <c r="J39" s="46"/>
      <c r="K39" s="46"/>
      <c r="L39" s="46"/>
      <c r="M39" s="46"/>
      <c r="N39" s="46"/>
      <c r="O39" s="46"/>
      <c r="P39" s="46"/>
      <c r="Q39" s="46"/>
      <c r="R39" s="46"/>
      <c r="S39" s="46"/>
      <c r="T39" s="46"/>
      <c r="U39" s="46"/>
      <c r="V39" s="46"/>
      <c r="W39" s="46"/>
      <c r="X39" s="46"/>
      <c r="Y39" s="46"/>
      <c r="Z39" s="46"/>
    </row>
    <row r="40" spans="1:26" x14ac:dyDescent="0.25">
      <c r="A40" s="69" t="s">
        <v>44</v>
      </c>
      <c r="B40" s="69"/>
      <c r="C40" s="51">
        <f>C16/C15</f>
        <v>-4.0754613912440587E-3</v>
      </c>
      <c r="D40" s="51">
        <f t="shared" ref="D40:G40" si="0">D16/D15</f>
        <v>-4.1239761012859802E-3</v>
      </c>
      <c r="E40" s="51">
        <f>E16/E15</f>
        <v>2.2679459752356627E-2</v>
      </c>
      <c r="F40" s="51">
        <f t="shared" si="0"/>
        <v>-4.7345378937777389E-3</v>
      </c>
      <c r="G40" s="51">
        <f t="shared" si="0"/>
        <v>-1.0137111094142344E-2</v>
      </c>
      <c r="H40" s="51">
        <f>H16/H15</f>
        <v>-9.7691150719172327E-3</v>
      </c>
      <c r="I40" s="51">
        <f>I16/I15</f>
        <v>-6.5150735088204187E-3</v>
      </c>
      <c r="J40" s="51">
        <f t="shared" ref="J40:K40" si="1">J16/J15</f>
        <v>3.7353528460796741E-3</v>
      </c>
      <c r="K40" s="51">
        <f t="shared" si="1"/>
        <v>2.5255983212971625E-3</v>
      </c>
      <c r="L40" s="51">
        <f t="shared" ref="L40:M40" si="2">L16/L15</f>
        <v>-2.7385662939215451E-3</v>
      </c>
      <c r="M40" s="51">
        <f t="shared" si="2"/>
        <v>2.5123859614150463E-3</v>
      </c>
      <c r="N40" s="51">
        <f t="shared" ref="N40:O40" si="3">N16/N15</f>
        <v>3.1722345276923385E-3</v>
      </c>
      <c r="O40" s="51">
        <f t="shared" si="3"/>
        <v>-5.5983795920339528E-3</v>
      </c>
      <c r="P40" s="51"/>
      <c r="Q40" s="51"/>
      <c r="R40" s="51"/>
      <c r="S40" s="51"/>
      <c r="T40" s="51"/>
      <c r="U40" s="51"/>
      <c r="V40" s="51"/>
      <c r="W40" s="51"/>
      <c r="X40" s="51"/>
      <c r="Y40" s="51"/>
      <c r="Z40" s="51"/>
    </row>
    <row r="41" spans="1:26" x14ac:dyDescent="0.25">
      <c r="A41" s="70"/>
      <c r="B41" s="70"/>
      <c r="C41" s="53"/>
      <c r="D41" s="53"/>
      <c r="E41" s="53"/>
      <c r="F41" s="53"/>
      <c r="G41" s="53"/>
      <c r="H41" s="53"/>
      <c r="I41" s="54"/>
      <c r="J41" s="54"/>
      <c r="K41" s="54"/>
      <c r="L41" s="54"/>
      <c r="M41" s="54"/>
      <c r="N41" s="54"/>
      <c r="O41" s="54"/>
      <c r="P41" s="54"/>
      <c r="Q41" s="54"/>
      <c r="R41" s="54"/>
      <c r="S41" s="54"/>
      <c r="T41" s="54"/>
      <c r="U41" s="54"/>
      <c r="V41" s="54"/>
      <c r="W41" s="54"/>
      <c r="X41" s="54"/>
      <c r="Y41" s="54"/>
      <c r="Z41" s="54"/>
    </row>
    <row r="42" spans="1:26" x14ac:dyDescent="0.25">
      <c r="A42" s="69" t="s">
        <v>47</v>
      </c>
      <c r="B42" s="69"/>
      <c r="C42" s="46"/>
      <c r="D42" s="52">
        <f>D19-C19</f>
        <v>-197.51791300000002</v>
      </c>
      <c r="E42" s="52">
        <f>E19-D19</f>
        <v>-53.226452999999992</v>
      </c>
      <c r="F42" s="52">
        <f t="shared" ref="F42:I42" si="4">F19-E19</f>
        <v>-29.394610999999998</v>
      </c>
      <c r="G42" s="52">
        <f t="shared" si="4"/>
        <v>-49.772577000000013</v>
      </c>
      <c r="H42" s="52">
        <f t="shared" si="4"/>
        <v>71.432547</v>
      </c>
      <c r="I42" s="52">
        <f t="shared" si="4"/>
        <v>-96.301951000000003</v>
      </c>
      <c r="J42" s="52">
        <f>J19-I19</f>
        <v>61.90347300000002</v>
      </c>
      <c r="K42" s="52">
        <f t="shared" ref="K42" si="5">K19-J19</f>
        <v>29.415517999999992</v>
      </c>
      <c r="L42" s="52">
        <f t="shared" ref="L42" si="6">L19-K19</f>
        <v>-0.95183800000000929</v>
      </c>
      <c r="M42" s="52">
        <f t="shared" ref="M42" si="7">M19-L19</f>
        <v>-72.814336999999995</v>
      </c>
      <c r="N42" s="52">
        <f t="shared" ref="N42" si="8">N19-M19</f>
        <v>-3.3328869999999995</v>
      </c>
      <c r="O42" s="52">
        <f t="shared" ref="O42" si="9">O19-N19</f>
        <v>-1.0148419999999874</v>
      </c>
      <c r="P42" s="52"/>
      <c r="Q42" s="52"/>
      <c r="R42" s="52"/>
      <c r="S42" s="52"/>
      <c r="T42" s="52"/>
      <c r="U42" s="52"/>
      <c r="V42" s="52"/>
      <c r="W42" s="52"/>
      <c r="X42" s="52"/>
      <c r="Y42" s="52"/>
      <c r="Z42" s="52"/>
    </row>
    <row r="43" spans="1:26" x14ac:dyDescent="0.25">
      <c r="A43" s="69" t="s">
        <v>48</v>
      </c>
      <c r="B43" s="69"/>
      <c r="C43" s="52"/>
      <c r="D43" s="52">
        <f>D42-D14</f>
        <v>-274.16981700000002</v>
      </c>
      <c r="E43" s="52">
        <f>E42-E14</f>
        <v>-278.31939299999999</v>
      </c>
      <c r="F43" s="52">
        <f>F42-F14</f>
        <v>-3.157999999999106E-3</v>
      </c>
      <c r="G43" s="52">
        <f t="shared" ref="G43:I43" si="10">G42-G14</f>
        <v>-2.3100000001363696E-4</v>
      </c>
      <c r="H43" s="52">
        <f>H42-H14</f>
        <v>-7.3700000000087584E-4</v>
      </c>
      <c r="I43" s="52">
        <f t="shared" si="10"/>
        <v>0.17584899999999948</v>
      </c>
      <c r="J43" s="52">
        <f t="shared" ref="J43:K43" si="11">J42-J14</f>
        <v>1.0000000187915248E-6</v>
      </c>
      <c r="K43" s="52">
        <f t="shared" si="11"/>
        <v>4.3490289999999909</v>
      </c>
      <c r="L43" s="52">
        <f t="shared" ref="L43:M43" si="12">L42-L14</f>
        <v>-1.030000000092901E-4</v>
      </c>
      <c r="M43" s="52">
        <f t="shared" si="12"/>
        <v>1.277000000001749E-3</v>
      </c>
      <c r="N43" s="52">
        <f t="shared" ref="N43:O43" si="13">N42-N14</f>
        <v>-0.31836499999999957</v>
      </c>
      <c r="O43" s="52">
        <f t="shared" si="13"/>
        <v>1.0000000125742758E-6</v>
      </c>
      <c r="P43" s="52"/>
      <c r="Q43" s="52"/>
      <c r="R43" s="52"/>
      <c r="S43" s="52"/>
      <c r="T43" s="52"/>
      <c r="U43" s="52"/>
      <c r="V43" s="52"/>
      <c r="W43" s="52"/>
      <c r="X43" s="52"/>
      <c r="Y43" s="52"/>
      <c r="Z43" s="52"/>
    </row>
    <row r="44" spans="1:26" x14ac:dyDescent="0.25">
      <c r="A44" s="69" t="s">
        <v>49</v>
      </c>
      <c r="B44" s="69"/>
      <c r="C44" s="46"/>
      <c r="D44" s="51">
        <f>D43/D14</f>
        <v>-3.5768167872255336</v>
      </c>
      <c r="E44" s="51">
        <f>E43/E14</f>
        <v>-1.2364643377975337</v>
      </c>
      <c r="F44" s="51">
        <f>F43/F14</f>
        <v>1.0744620213226974E-4</v>
      </c>
      <c r="G44" s="51">
        <f t="shared" ref="G44:I44" si="14">G43/G14</f>
        <v>4.6411314430233401E-6</v>
      </c>
      <c r="H44" s="51">
        <f t="shared" si="14"/>
        <v>-1.0317319304553824E-5</v>
      </c>
      <c r="I44" s="51">
        <f t="shared" si="14"/>
        <v>-1.8226887429025069E-3</v>
      </c>
      <c r="J44" s="51">
        <f t="shared" ref="J44" si="15">J43/J14</f>
        <v>1.6154183060871363E-8</v>
      </c>
      <c r="K44" s="51">
        <f>K43/K14</f>
        <v>0.17349972706588429</v>
      </c>
      <c r="L44" s="51">
        <f t="shared" ref="L44:M44" si="16">L43/L14</f>
        <v>1.082234025325223E-4</v>
      </c>
      <c r="M44" s="51">
        <f t="shared" si="16"/>
        <v>-1.7537447394205164E-5</v>
      </c>
      <c r="N44" s="51">
        <f t="shared" ref="N44:O44" si="17">N43/N14</f>
        <v>0.105610441721772</v>
      </c>
      <c r="O44" s="51">
        <f t="shared" si="17"/>
        <v>-9.8537410473765495E-7</v>
      </c>
      <c r="P44" s="51"/>
      <c r="Q44" s="51"/>
      <c r="R44" s="51"/>
      <c r="S44" s="51"/>
      <c r="T44" s="51"/>
      <c r="U44" s="51"/>
      <c r="V44" s="51"/>
      <c r="W44" s="51"/>
      <c r="X44" s="51"/>
      <c r="Y44" s="51"/>
      <c r="Z44" s="51"/>
    </row>
    <row r="45" spans="1:26" x14ac:dyDescent="0.25">
      <c r="A45" s="71"/>
      <c r="B45" s="71"/>
      <c r="C45" s="53"/>
      <c r="D45" s="53"/>
      <c r="E45" s="53"/>
      <c r="F45" s="53"/>
      <c r="G45" s="53"/>
      <c r="H45" s="53"/>
      <c r="I45" s="53"/>
      <c r="J45" s="53"/>
      <c r="K45" s="53"/>
      <c r="L45" s="53"/>
      <c r="M45" s="53"/>
      <c r="N45" s="53"/>
      <c r="O45" s="53"/>
      <c r="P45" s="53"/>
      <c r="Q45" s="53"/>
      <c r="R45" s="53"/>
      <c r="S45" s="53"/>
      <c r="T45" s="53"/>
      <c r="U45" s="53"/>
      <c r="V45" s="53"/>
      <c r="W45" s="53"/>
      <c r="X45" s="53"/>
      <c r="Y45" s="53"/>
      <c r="Z45" s="53"/>
    </row>
    <row r="46" spans="1:26" x14ac:dyDescent="0.25">
      <c r="A46" s="69" t="s">
        <v>46</v>
      </c>
      <c r="B46" s="69"/>
      <c r="C46" s="46"/>
      <c r="D46" s="51">
        <f>(D7-C7)/C7</f>
        <v>-4.1127635465269485E-2</v>
      </c>
      <c r="E46" s="51">
        <f t="shared" ref="E46:G46" si="18">(E7-D7)/D7</f>
        <v>-8.644287831393789E-2</v>
      </c>
      <c r="F46" s="51">
        <f t="shared" si="18"/>
        <v>4.2660796588611605E-2</v>
      </c>
      <c r="G46" s="51">
        <f t="shared" si="18"/>
        <v>9.5348722734369576E-2</v>
      </c>
      <c r="H46" s="51">
        <f>(H7-G7)/G7</f>
        <v>-7.9460309848455937E-2</v>
      </c>
      <c r="I46" s="51">
        <f>(I7-H7)/H7</f>
        <v>0.14339895446357362</v>
      </c>
      <c r="J46" s="51">
        <f>(J7-I7)/I7</f>
        <v>5.1931267694355979E-2</v>
      </c>
      <c r="K46" s="51">
        <f t="shared" ref="K46" si="19">(K7-J7)/J7</f>
        <v>-5.104033283874776E-2</v>
      </c>
      <c r="L46" s="51">
        <f t="shared" ref="L46" si="20">(L7-K7)/K7</f>
        <v>1.7623369600727586E-2</v>
      </c>
      <c r="M46" s="51">
        <f t="shared" ref="M46" si="21">(M7-L7)/L7</f>
        <v>-4.3712746196409698E-2</v>
      </c>
      <c r="N46" s="51">
        <f t="shared" ref="N46" si="22">(N7-M7)/M7</f>
        <v>5.38448162819491E-2</v>
      </c>
      <c r="O46" s="51">
        <f t="shared" ref="O46" si="23">(O7-N7)/N7</f>
        <v>-2.1351944929682051E-2</v>
      </c>
      <c r="P46" s="51"/>
      <c r="Q46" s="51"/>
      <c r="R46" s="51"/>
      <c r="S46" s="51"/>
      <c r="T46" s="51"/>
      <c r="U46" s="51"/>
      <c r="V46" s="51"/>
      <c r="W46" s="51"/>
      <c r="X46" s="51"/>
      <c r="Y46" s="51"/>
      <c r="Z46" s="51"/>
    </row>
    <row r="47" spans="1:26" x14ac:dyDescent="0.25">
      <c r="A47" s="69" t="s">
        <v>45</v>
      </c>
      <c r="B47" s="69"/>
      <c r="C47" s="46"/>
      <c r="D47" s="51">
        <f>(D17-C17)/C17</f>
        <v>-6.9445244120125441E-2</v>
      </c>
      <c r="E47" s="51">
        <f t="shared" ref="E47:G47" si="24">(E17-D17)/D17</f>
        <v>-8.8732255571342955E-2</v>
      </c>
      <c r="F47" s="51">
        <f t="shared" si="24"/>
        <v>0.14104616954699367</v>
      </c>
      <c r="G47" s="51">
        <f t="shared" si="24"/>
        <v>3.6090507446463575E-2</v>
      </c>
      <c r="H47" s="51">
        <f>(H17-G17)/G17</f>
        <v>-7.7412180722253258E-3</v>
      </c>
      <c r="I47" s="51">
        <f>(I17-H17)/H17</f>
        <v>2.133930621945725E-2</v>
      </c>
      <c r="J47" s="51">
        <f>(J17-I17)/I17</f>
        <v>6.4317390946270914E-3</v>
      </c>
      <c r="K47" s="51">
        <f t="shared" ref="K47" si="25">(K17-J17)/J17</f>
        <v>-1.6180376712911546E-2</v>
      </c>
      <c r="L47" s="51">
        <f t="shared" ref="L47" si="26">(L17-K17)/K17</f>
        <v>4.7540001011414097E-2</v>
      </c>
      <c r="M47" s="51">
        <f t="shared" ref="M47" si="27">(M17-L17)/L17</f>
        <v>-3.8629952241276334E-2</v>
      </c>
      <c r="N47" s="51">
        <f t="shared" ref="N47" si="28">(N17-M17)/M17</f>
        <v>1.9745264732790898E-3</v>
      </c>
      <c r="O47" s="51">
        <f t="shared" ref="O47" si="29">(O17-N17)/N17</f>
        <v>2.7763921609257735E-2</v>
      </c>
      <c r="P47" s="51"/>
      <c r="Q47" s="51"/>
      <c r="R47" s="51"/>
      <c r="S47" s="51"/>
      <c r="T47" s="51"/>
      <c r="U47" s="51"/>
      <c r="V47" s="51"/>
      <c r="W47" s="51"/>
      <c r="X47" s="51"/>
      <c r="Y47" s="51"/>
      <c r="Z47" s="51"/>
    </row>
  </sheetData>
  <mergeCells count="13">
    <mergeCell ref="A46:B46"/>
    <mergeCell ref="A47:B47"/>
    <mergeCell ref="A40:B40"/>
    <mergeCell ref="A41:B41"/>
    <mergeCell ref="A42:B42"/>
    <mergeCell ref="A43:B43"/>
    <mergeCell ref="A44:B44"/>
    <mergeCell ref="A45:B45"/>
    <mergeCell ref="A7:B7"/>
    <mergeCell ref="A8:B8"/>
    <mergeCell ref="A14:B14"/>
    <mergeCell ref="A15:B15"/>
    <mergeCell ref="A16:B16"/>
  </mergeCells>
  <conditionalFormatting sqref="C16:H16 L16:N16 P16:Z16">
    <cfRule type="cellIs" dxfId="42" priority="43" stopIfTrue="1" operator="notEqual">
      <formula>C15-C17</formula>
    </cfRule>
  </conditionalFormatting>
  <conditionalFormatting sqref="C17:C19 C7:C13">
    <cfRule type="cellIs" dxfId="41" priority="42" stopIfTrue="1" operator="lessThan">
      <formula>0</formula>
    </cfRule>
  </conditionalFormatting>
  <conditionalFormatting sqref="C15:H15 L15:N15 P15:Z15">
    <cfRule type="cellIs" dxfId="40" priority="44" stopIfTrue="1" operator="lessThan">
      <formula>0</formula>
    </cfRule>
    <cfRule type="cellIs" dxfId="39" priority="45" stopIfTrue="1" operator="notEqual">
      <formula>C7+C8-C11-C14</formula>
    </cfRule>
  </conditionalFormatting>
  <conditionalFormatting sqref="C17:C19 C7:C13">
    <cfRule type="cellIs" dxfId="38" priority="41" stopIfTrue="1" operator="lessThan">
      <formula>0</formula>
    </cfRule>
  </conditionalFormatting>
  <conditionalFormatting sqref="C15">
    <cfRule type="cellIs" dxfId="37" priority="39" stopIfTrue="1" operator="lessThan">
      <formula>0</formula>
    </cfRule>
    <cfRule type="cellIs" dxfId="36" priority="40" stopIfTrue="1" operator="notEqual">
      <formula>C7+C8-C11-C14</formula>
    </cfRule>
  </conditionalFormatting>
  <conditionalFormatting sqref="C18">
    <cfRule type="cellIs" dxfId="35" priority="38" stopIfTrue="1" operator="lessThan">
      <formula>0</formula>
    </cfRule>
  </conditionalFormatting>
  <conditionalFormatting sqref="D17:H19 D7:H13 L17:N19 L7:N13 P7:Z13 P17:Z19">
    <cfRule type="cellIs" dxfId="34" priority="37" stopIfTrue="1" operator="lessThan">
      <formula>0</formula>
    </cfRule>
  </conditionalFormatting>
  <conditionalFormatting sqref="D17:H19 D7:H13 L17:N19 L7:N13 P7:Z13 P17:Z19">
    <cfRule type="cellIs" dxfId="33" priority="36" stopIfTrue="1" operator="lessThan">
      <formula>0</formula>
    </cfRule>
  </conditionalFormatting>
  <conditionalFormatting sqref="D18:H18 L18:N18 P18:Z18">
    <cfRule type="cellIs" dxfId="32" priority="35" stopIfTrue="1" operator="lessThan">
      <formula>0</formula>
    </cfRule>
  </conditionalFormatting>
  <conditionalFormatting sqref="I16">
    <cfRule type="cellIs" dxfId="31" priority="30" stopIfTrue="1" operator="notEqual">
      <formula>I15-I17</formula>
    </cfRule>
  </conditionalFormatting>
  <conditionalFormatting sqref="I17:I19 I7:I13">
    <cfRule type="cellIs" dxfId="30" priority="29" stopIfTrue="1" operator="lessThan">
      <formula>0</formula>
    </cfRule>
  </conditionalFormatting>
  <conditionalFormatting sqref="I15">
    <cfRule type="cellIs" dxfId="29" priority="31" stopIfTrue="1" operator="lessThan">
      <formula>0</formula>
    </cfRule>
    <cfRule type="cellIs" dxfId="28" priority="32" stopIfTrue="1" operator="notEqual">
      <formula>I7+I8-I11-I14</formula>
    </cfRule>
  </conditionalFormatting>
  <conditionalFormatting sqref="I17:I19 I7:I13">
    <cfRule type="cellIs" dxfId="27" priority="28" stopIfTrue="1" operator="lessThan">
      <formula>0</formula>
    </cfRule>
  </conditionalFormatting>
  <conditionalFormatting sqref="I15">
    <cfRule type="cellIs" dxfId="26" priority="26" stopIfTrue="1" operator="lessThan">
      <formula>0</formula>
    </cfRule>
    <cfRule type="cellIs" dxfId="25" priority="27" stopIfTrue="1" operator="notEqual">
      <formula>I7+I8-I11-I14</formula>
    </cfRule>
  </conditionalFormatting>
  <conditionalFormatting sqref="I18">
    <cfRule type="cellIs" dxfId="24" priority="25" stopIfTrue="1" operator="lessThan">
      <formula>0</formula>
    </cfRule>
  </conditionalFormatting>
  <conditionalFormatting sqref="K16">
    <cfRule type="cellIs" dxfId="23" priority="22" stopIfTrue="1" operator="notEqual">
      <formula>K15-K17</formula>
    </cfRule>
  </conditionalFormatting>
  <conditionalFormatting sqref="K17:K19 K7:K13">
    <cfRule type="cellIs" dxfId="22" priority="21" stopIfTrue="1" operator="lessThan">
      <formula>0</formula>
    </cfRule>
  </conditionalFormatting>
  <conditionalFormatting sqref="K15">
    <cfRule type="cellIs" dxfId="21" priority="23" stopIfTrue="1" operator="lessThan">
      <formula>0</formula>
    </cfRule>
    <cfRule type="cellIs" dxfId="20" priority="24" stopIfTrue="1" operator="notEqual">
      <formula>K7+K8-K11-K14</formula>
    </cfRule>
  </conditionalFormatting>
  <conditionalFormatting sqref="K17:K19 K7:K13">
    <cfRule type="cellIs" dxfId="19" priority="20" stopIfTrue="1" operator="lessThan">
      <formula>0</formula>
    </cfRule>
  </conditionalFormatting>
  <conditionalFormatting sqref="K15">
    <cfRule type="cellIs" dxfId="18" priority="18" stopIfTrue="1" operator="lessThan">
      <formula>0</formula>
    </cfRule>
    <cfRule type="cellIs" dxfId="17" priority="19" stopIfTrue="1" operator="notEqual">
      <formula>K7+K8-K11-K14</formula>
    </cfRule>
  </conditionalFormatting>
  <conditionalFormatting sqref="K18">
    <cfRule type="cellIs" dxfId="16" priority="17" stopIfTrue="1" operator="lessThan">
      <formula>0</formula>
    </cfRule>
  </conditionalFormatting>
  <conditionalFormatting sqref="J16">
    <cfRule type="cellIs" dxfId="15" priority="14" stopIfTrue="1" operator="notEqual">
      <formula>J15-J17</formula>
    </cfRule>
  </conditionalFormatting>
  <conditionalFormatting sqref="J17:J19 J7:J13">
    <cfRule type="cellIs" dxfId="14" priority="13" stopIfTrue="1" operator="lessThan">
      <formula>0</formula>
    </cfRule>
  </conditionalFormatting>
  <conditionalFormatting sqref="J15">
    <cfRule type="cellIs" dxfId="13" priority="15" stopIfTrue="1" operator="lessThan">
      <formula>0</formula>
    </cfRule>
    <cfRule type="cellIs" dxfId="12" priority="16" stopIfTrue="1" operator="notEqual">
      <formula>J7+J8-J11-J14</formula>
    </cfRule>
  </conditionalFormatting>
  <conditionalFormatting sqref="J17:J19 J7:J13">
    <cfRule type="cellIs" dxfId="11" priority="12" stopIfTrue="1" operator="lessThan">
      <formula>0</formula>
    </cfRule>
  </conditionalFormatting>
  <conditionalFormatting sqref="J15">
    <cfRule type="cellIs" dxfId="10" priority="10" stopIfTrue="1" operator="lessThan">
      <formula>0</formula>
    </cfRule>
    <cfRule type="cellIs" dxfId="9" priority="11" stopIfTrue="1" operator="notEqual">
      <formula>J7+J8-J11-J14</formula>
    </cfRule>
  </conditionalFormatting>
  <conditionalFormatting sqref="J18">
    <cfRule type="cellIs" dxfId="8" priority="9" stopIfTrue="1" operator="lessThan">
      <formula>0</formula>
    </cfRule>
  </conditionalFormatting>
  <conditionalFormatting sqref="O16">
    <cfRule type="cellIs" dxfId="7" priority="6" stopIfTrue="1" operator="notEqual">
      <formula>O15-O17</formula>
    </cfRule>
  </conditionalFormatting>
  <conditionalFormatting sqref="O17:O19 O7:O13">
    <cfRule type="cellIs" dxfId="6" priority="5" stopIfTrue="1" operator="lessThan">
      <formula>0</formula>
    </cfRule>
  </conditionalFormatting>
  <conditionalFormatting sqref="O15">
    <cfRule type="cellIs" dxfId="5" priority="7" stopIfTrue="1" operator="lessThan">
      <formula>0</formula>
    </cfRule>
    <cfRule type="cellIs" dxfId="4" priority="8" stopIfTrue="1" operator="notEqual">
      <formula>O7+O8-O11-O14</formula>
    </cfRule>
  </conditionalFormatting>
  <conditionalFormatting sqref="O17:O19 O7:O13">
    <cfRule type="cellIs" dxfId="3" priority="4" stopIfTrue="1" operator="lessThan">
      <formula>0</formula>
    </cfRule>
  </conditionalFormatting>
  <conditionalFormatting sqref="O15">
    <cfRule type="cellIs" dxfId="2" priority="2" stopIfTrue="1" operator="lessThan">
      <formula>0</formula>
    </cfRule>
    <cfRule type="cellIs" dxfId="1" priority="3" stopIfTrue="1" operator="notEqual">
      <formula>O7+O8-O11-O14</formula>
    </cfRule>
  </conditionalFormatting>
  <conditionalFormatting sqref="O18">
    <cfRule type="cellIs" dxfId="0" priority="1" stopIfTrue="1" operator="lessThan">
      <formula>0</formula>
    </cfRule>
  </conditionalFormatting>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8</xdr:row>
                    <xdr:rowOff>19050</xdr:rowOff>
                  </from>
                  <to>
                    <xdr:col>1</xdr:col>
                    <xdr:colOff>0</xdr:colOff>
                    <xdr:row>9</xdr:row>
                    <xdr:rowOff>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1</xdr:col>
                    <xdr:colOff>0</xdr:colOff>
                    <xdr:row>11</xdr:row>
                    <xdr:rowOff>19050</xdr:rowOff>
                  </from>
                  <to>
                    <xdr:col>1</xdr:col>
                    <xdr:colOff>0</xdr:colOff>
                    <xdr:row>12</xdr:row>
                    <xdr:rowOff>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1</xdr:col>
                    <xdr:colOff>0</xdr:colOff>
                    <xdr:row>8</xdr:row>
                    <xdr:rowOff>19050</xdr:rowOff>
                  </from>
                  <to>
                    <xdr:col>1</xdr:col>
                    <xdr:colOff>0</xdr:colOff>
                    <xdr:row>9</xdr:row>
                    <xdr:rowOff>0</xdr:rowOff>
                  </to>
                </anchor>
              </controlPr>
            </control>
          </mc:Choice>
        </mc:AlternateContent>
        <mc:AlternateContent xmlns:mc="http://schemas.openxmlformats.org/markup-compatibility/2006">
          <mc:Choice Requires="x14">
            <control shapeId="4100" r:id="rId7" name="Drop Down 4">
              <controlPr defaultSize="0" autoLine="0" autoPict="0">
                <anchor moveWithCells="1">
                  <from>
                    <xdr:col>1</xdr:col>
                    <xdr:colOff>0</xdr:colOff>
                    <xdr:row>11</xdr:row>
                    <xdr:rowOff>19050</xdr:rowOff>
                  </from>
                  <to>
                    <xdr:col>1</xdr:col>
                    <xdr:colOff>0</xdr:colOff>
                    <xdr:row>12</xdr:row>
                    <xdr:rowOff>0</xdr:rowOff>
                  </to>
                </anchor>
              </controlPr>
            </control>
          </mc:Choice>
        </mc:AlternateContent>
        <mc:AlternateContent xmlns:mc="http://schemas.openxmlformats.org/markup-compatibility/2006">
          <mc:Choice Requires="x14">
            <control shapeId="4129" r:id="rId8" name="Drop Down 33">
              <controlPr defaultSize="0" autoLine="0" autoPict="0">
                <anchor moveWithCells="1">
                  <from>
                    <xdr:col>1</xdr:col>
                    <xdr:colOff>0</xdr:colOff>
                    <xdr:row>8</xdr:row>
                    <xdr:rowOff>19050</xdr:rowOff>
                  </from>
                  <to>
                    <xdr:col>1</xdr:col>
                    <xdr:colOff>0</xdr:colOff>
                    <xdr:row>9</xdr:row>
                    <xdr:rowOff>0</xdr:rowOff>
                  </to>
                </anchor>
              </controlPr>
            </control>
          </mc:Choice>
        </mc:AlternateContent>
        <mc:AlternateContent xmlns:mc="http://schemas.openxmlformats.org/markup-compatibility/2006">
          <mc:Choice Requires="x14">
            <control shapeId="4130" r:id="rId9" name="Drop Down 34">
              <controlPr defaultSize="0" autoLine="0" autoPict="0">
                <anchor moveWithCells="1">
                  <from>
                    <xdr:col>1</xdr:col>
                    <xdr:colOff>0</xdr:colOff>
                    <xdr:row>11</xdr:row>
                    <xdr:rowOff>19050</xdr:rowOff>
                  </from>
                  <to>
                    <xdr:col>1</xdr:col>
                    <xdr:colOff>0</xdr:colOff>
                    <xdr:row>12</xdr:row>
                    <xdr:rowOff>0</xdr:rowOff>
                  </to>
                </anchor>
              </controlPr>
            </control>
          </mc:Choice>
        </mc:AlternateContent>
        <mc:AlternateContent xmlns:mc="http://schemas.openxmlformats.org/markup-compatibility/2006">
          <mc:Choice Requires="x14">
            <control shapeId="4131" r:id="rId10" name="Drop Down 35">
              <controlPr defaultSize="0" autoLine="0" autoPict="0">
                <anchor moveWithCells="1">
                  <from>
                    <xdr:col>1</xdr:col>
                    <xdr:colOff>0</xdr:colOff>
                    <xdr:row>8</xdr:row>
                    <xdr:rowOff>19050</xdr:rowOff>
                  </from>
                  <to>
                    <xdr:col>1</xdr:col>
                    <xdr:colOff>0</xdr:colOff>
                    <xdr:row>9</xdr:row>
                    <xdr:rowOff>0</xdr:rowOff>
                  </to>
                </anchor>
              </controlPr>
            </control>
          </mc:Choice>
        </mc:AlternateContent>
        <mc:AlternateContent xmlns:mc="http://schemas.openxmlformats.org/markup-compatibility/2006">
          <mc:Choice Requires="x14">
            <control shapeId="4132" r:id="rId11" name="Drop Down 36">
              <controlPr defaultSize="0" autoLine="0" autoPict="0">
                <anchor moveWithCells="1">
                  <from>
                    <xdr:col>1</xdr:col>
                    <xdr:colOff>0</xdr:colOff>
                    <xdr:row>11</xdr:row>
                    <xdr:rowOff>19050</xdr:rowOff>
                  </from>
                  <to>
                    <xdr:col>1</xdr:col>
                    <xdr:colOff>0</xdr:colOff>
                    <xdr:row>12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cubic meters 2015  </vt:lpstr>
      <vt:lpstr>terajoules 2015</vt:lpstr>
      <vt:lpstr>cubic meters 2016 </vt:lpstr>
      <vt:lpstr>terajoules 2016</vt:lpstr>
      <vt:lpstr>cubic meters 2017</vt:lpstr>
      <vt:lpstr>terajoules 2017</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Lerato Enele</dc:creator>
  <cp:lastModifiedBy>Thabisho Kgaditsi</cp:lastModifiedBy>
  <cp:lastPrinted>2017-11-02T07:50:14Z</cp:lastPrinted>
  <dcterms:created xsi:type="dcterms:W3CDTF">2017-06-21T09:28:41Z</dcterms:created>
  <dcterms:modified xsi:type="dcterms:W3CDTF">2018-05-07T13:29:40Z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